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especcaud/Documents/Enseignement/Centrale/2022 MME/"/>
    </mc:Choice>
  </mc:AlternateContent>
  <xr:revisionPtr revIDLastSave="0" documentId="13_ncr:1_{0DE3F971-8FE6-1C4B-891C-8140B54B7F6A}" xr6:coauthVersionLast="47" xr6:coauthVersionMax="47" xr10:uidLastSave="{00000000-0000-0000-0000-000000000000}"/>
  <bookViews>
    <workbookView xWindow="0" yWindow="500" windowWidth="28800" windowHeight="15800" xr2:uid="{ABA70A63-609F-F843-A782-D007C0029BAA}"/>
  </bookViews>
  <sheets>
    <sheet name="Intro" sheetId="5" r:id="rId1"/>
    <sheet name="Page1" sheetId="1" r:id="rId2"/>
    <sheet name="Page2" sheetId="2" r:id="rId3"/>
    <sheet name="Page3" sheetId="3" r:id="rId4"/>
    <sheet name="Page4" sheetId="4" r:id="rId5"/>
    <sheet name="Page8" sheetId="6" r:id="rId6"/>
    <sheet name="Page11" sheetId="7" r:id="rId7"/>
    <sheet name="Feuil8" sheetId="8" r:id="rId8"/>
    <sheet name="Feuil9" sheetId="9" r:id="rId9"/>
  </sheets>
  <externalReferences>
    <externalReference r:id="rId10"/>
    <externalReference r:id="rId11"/>
  </externalReferences>
  <definedNames>
    <definedName name="independant" localSheetId="6">Page11!$U$327</definedName>
    <definedName name="mere" localSheetId="6">Page11!$W$327</definedName>
    <definedName name="_xlnm.Print_Area" localSheetId="1">Page1!$A$1:$V$64</definedName>
    <definedName name="_xlnm.Print_Area" localSheetId="6">Page11!$A$1:$AA$59</definedName>
    <definedName name="_xlnm.Print_Area" localSheetId="2">Page2!$A$1:$V$54</definedName>
    <definedName name="_xlnm.Print_Area" localSheetId="3">Page3!$A$1:$V$58</definedName>
    <definedName name="_xlnm.Print_Area" localSheetId="4">Page4!$A$1:$V$59</definedName>
    <definedName name="_xlnm.Print_Area" localSheetId="5">Page8!$A$1:$AF$50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9" i="1"/>
  <c r="I50" i="1"/>
  <c r="AQ57" i="4"/>
  <c r="AP57" i="4"/>
  <c r="AQ56" i="4"/>
  <c r="AP56" i="4"/>
  <c r="AQ55" i="4"/>
  <c r="AP55" i="4"/>
  <c r="AQ54" i="4"/>
  <c r="AP54" i="4"/>
  <c r="AQ53" i="4"/>
  <c r="AP53" i="4"/>
  <c r="AQ50" i="4"/>
  <c r="AP50" i="4"/>
  <c r="AQ49" i="4"/>
  <c r="AP49" i="4"/>
  <c r="AQ48" i="4"/>
  <c r="AP48" i="4"/>
  <c r="AQ47" i="4"/>
  <c r="AP47" i="4"/>
  <c r="AQ46" i="4"/>
  <c r="AP46" i="4"/>
  <c r="AQ43" i="4"/>
  <c r="AP43" i="4"/>
  <c r="AQ42" i="4"/>
  <c r="AP42" i="4"/>
  <c r="AQ41" i="4"/>
  <c r="AP41" i="4"/>
  <c r="AQ40" i="4"/>
  <c r="AP40" i="4"/>
  <c r="AQ39" i="4"/>
  <c r="AP39" i="4"/>
  <c r="AQ38" i="4"/>
  <c r="AP38" i="4"/>
  <c r="AQ37" i="4"/>
  <c r="AP37" i="4"/>
  <c r="AQ36" i="4"/>
  <c r="AP36" i="4"/>
  <c r="AQ35" i="4"/>
  <c r="AP35" i="4"/>
  <c r="AQ34" i="4"/>
  <c r="AP34" i="4"/>
  <c r="AQ33" i="4"/>
  <c r="AP33" i="4"/>
  <c r="AQ32" i="4"/>
  <c r="AP32" i="4"/>
  <c r="AQ31" i="4"/>
  <c r="AP31" i="4"/>
  <c r="AQ24" i="4"/>
  <c r="AP24" i="4"/>
  <c r="AQ23" i="4"/>
  <c r="AP23" i="4"/>
  <c r="AQ20" i="4"/>
  <c r="AP20" i="4"/>
  <c r="AQ19" i="4"/>
  <c r="AP19" i="4"/>
  <c r="AQ18" i="4"/>
  <c r="AP18" i="4"/>
  <c r="AQ16" i="4"/>
  <c r="AP16" i="4"/>
  <c r="AQ15" i="4"/>
  <c r="AQ17" i="4" s="1"/>
  <c r="AP15" i="4"/>
  <c r="AQ14" i="4"/>
  <c r="AP14" i="4"/>
  <c r="AF57" i="4"/>
  <c r="AE57" i="4"/>
  <c r="AF56" i="4"/>
  <c r="AE56" i="4"/>
  <c r="AF55" i="4"/>
  <c r="AE55" i="4"/>
  <c r="AF54" i="4"/>
  <c r="AE54" i="4"/>
  <c r="AF53" i="4"/>
  <c r="AE53" i="4"/>
  <c r="AF50" i="4"/>
  <c r="AE50" i="4"/>
  <c r="AF49" i="4"/>
  <c r="AE49" i="4"/>
  <c r="AF48" i="4"/>
  <c r="AE48" i="4"/>
  <c r="AF47" i="4"/>
  <c r="AE47" i="4"/>
  <c r="AF46" i="4"/>
  <c r="AE46" i="4"/>
  <c r="AF43" i="4"/>
  <c r="AE43" i="4"/>
  <c r="AF42" i="4"/>
  <c r="AE42" i="4"/>
  <c r="AF41" i="4"/>
  <c r="AE41" i="4"/>
  <c r="AF40" i="4"/>
  <c r="AE40" i="4"/>
  <c r="AF39" i="4"/>
  <c r="AE39" i="4"/>
  <c r="AF38" i="4"/>
  <c r="AE38" i="4"/>
  <c r="AF37" i="4"/>
  <c r="AE37" i="4"/>
  <c r="AF36" i="4"/>
  <c r="AE36" i="4"/>
  <c r="AF35" i="4"/>
  <c r="AE35" i="4"/>
  <c r="AF34" i="4"/>
  <c r="AE34" i="4"/>
  <c r="AF33" i="4"/>
  <c r="AE33" i="4"/>
  <c r="AF32" i="4"/>
  <c r="AE32" i="4"/>
  <c r="AF31" i="4"/>
  <c r="AE31" i="4"/>
  <c r="AF24" i="4"/>
  <c r="AE24" i="4"/>
  <c r="AF23" i="4"/>
  <c r="AE23" i="4"/>
  <c r="AF20" i="4"/>
  <c r="AE20" i="4"/>
  <c r="AF19" i="4"/>
  <c r="AF21" i="4" s="1"/>
  <c r="AE19" i="4"/>
  <c r="AF18" i="4"/>
  <c r="AE18" i="4"/>
  <c r="AF16" i="4"/>
  <c r="AE16" i="4"/>
  <c r="AF15" i="4"/>
  <c r="AE15" i="4"/>
  <c r="AF14" i="4"/>
  <c r="AE14" i="4"/>
  <c r="U57" i="4"/>
  <c r="T57" i="4"/>
  <c r="U56" i="4"/>
  <c r="T56" i="4"/>
  <c r="U55" i="4"/>
  <c r="T55" i="4"/>
  <c r="U54" i="4"/>
  <c r="T54" i="4"/>
  <c r="U53" i="4"/>
  <c r="T53" i="4"/>
  <c r="U50" i="4"/>
  <c r="T50" i="4"/>
  <c r="U49" i="4"/>
  <c r="T49" i="4"/>
  <c r="U48" i="4"/>
  <c r="T48" i="4"/>
  <c r="U47" i="4"/>
  <c r="T47" i="4"/>
  <c r="U46" i="4"/>
  <c r="T46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1" i="4"/>
  <c r="T31" i="4"/>
  <c r="U24" i="4"/>
  <c r="T24" i="4"/>
  <c r="U23" i="4"/>
  <c r="T23" i="4"/>
  <c r="U17" i="4"/>
  <c r="T17" i="4"/>
  <c r="J57" i="4"/>
  <c r="J56" i="4"/>
  <c r="J55" i="4"/>
  <c r="J54" i="4"/>
  <c r="J53" i="4"/>
  <c r="J50" i="4"/>
  <c r="J49" i="4"/>
  <c r="J48" i="4"/>
  <c r="J47" i="4"/>
  <c r="J46" i="4"/>
  <c r="J43" i="4"/>
  <c r="J42" i="4"/>
  <c r="J41" i="4"/>
  <c r="J40" i="4"/>
  <c r="J39" i="4"/>
  <c r="J38" i="4"/>
  <c r="J37" i="4"/>
  <c r="J36" i="4"/>
  <c r="J35" i="4"/>
  <c r="J34" i="4"/>
  <c r="J33" i="4"/>
  <c r="J31" i="4"/>
  <c r="J24" i="4"/>
  <c r="J23" i="4"/>
  <c r="J20" i="4"/>
  <c r="J14" i="4"/>
  <c r="I57" i="4"/>
  <c r="I56" i="4"/>
  <c r="I55" i="4"/>
  <c r="I54" i="4"/>
  <c r="I53" i="4"/>
  <c r="I50" i="4"/>
  <c r="I49" i="4"/>
  <c r="I48" i="4"/>
  <c r="I47" i="4"/>
  <c r="I46" i="4"/>
  <c r="I43" i="4"/>
  <c r="I42" i="4"/>
  <c r="I41" i="4"/>
  <c r="I40" i="4"/>
  <c r="I39" i="4"/>
  <c r="I38" i="4"/>
  <c r="I37" i="4"/>
  <c r="I36" i="4"/>
  <c r="I35" i="4"/>
  <c r="I34" i="4"/>
  <c r="I33" i="4"/>
  <c r="I31" i="4"/>
  <c r="I24" i="4"/>
  <c r="I23" i="4"/>
  <c r="I20" i="4"/>
  <c r="I14" i="4"/>
  <c r="AQ53" i="3"/>
  <c r="AP53" i="3"/>
  <c r="AQ52" i="3"/>
  <c r="AP52" i="3"/>
  <c r="AQ51" i="3"/>
  <c r="AP51" i="3"/>
  <c r="AQ50" i="3"/>
  <c r="AP50" i="3"/>
  <c r="AQ48" i="3"/>
  <c r="AP48" i="3"/>
  <c r="AQ47" i="3"/>
  <c r="AP47" i="3"/>
  <c r="AQ46" i="3"/>
  <c r="AP46" i="3"/>
  <c r="AQ45" i="3"/>
  <c r="AP45" i="3"/>
  <c r="AQ44" i="3"/>
  <c r="AP44" i="3"/>
  <c r="AQ43" i="3"/>
  <c r="AQ49" i="3" s="1"/>
  <c r="AP43" i="3"/>
  <c r="AQ42" i="3"/>
  <c r="AP42" i="3"/>
  <c r="AQ41" i="3"/>
  <c r="AP41" i="3"/>
  <c r="AQ38" i="3"/>
  <c r="AP38" i="3"/>
  <c r="AQ37" i="3"/>
  <c r="AP37" i="3"/>
  <c r="AQ36" i="3"/>
  <c r="AP36" i="3"/>
  <c r="AQ35" i="3"/>
  <c r="AP35" i="3"/>
  <c r="AL35" i="3"/>
  <c r="AQ34" i="3"/>
  <c r="AP34" i="3"/>
  <c r="AL34" i="3"/>
  <c r="AQ33" i="3"/>
  <c r="AP33" i="3"/>
  <c r="AQ32" i="3"/>
  <c r="AP32" i="3"/>
  <c r="AQ31" i="3"/>
  <c r="AP31" i="3"/>
  <c r="AQ30" i="3"/>
  <c r="AP30" i="3"/>
  <c r="AQ29" i="3"/>
  <c r="AP29" i="3"/>
  <c r="AQ28" i="3"/>
  <c r="AP28" i="3"/>
  <c r="AQ27" i="3"/>
  <c r="AP27" i="3"/>
  <c r="AQ26" i="3"/>
  <c r="AP26" i="3"/>
  <c r="AQ24" i="3"/>
  <c r="AP24" i="3"/>
  <c r="AQ23" i="3"/>
  <c r="AP23" i="3"/>
  <c r="AQ22" i="3"/>
  <c r="AP22" i="3"/>
  <c r="AQ21" i="3"/>
  <c r="AP21" i="3"/>
  <c r="AQ20" i="3"/>
  <c r="AP20" i="3"/>
  <c r="AQ18" i="3"/>
  <c r="AP18" i="3"/>
  <c r="AN18" i="3"/>
  <c r="AL18" i="3"/>
  <c r="AQ17" i="3"/>
  <c r="AQ19" i="3" s="1"/>
  <c r="AQ25" i="3" s="1"/>
  <c r="AP17" i="3"/>
  <c r="AN17" i="3"/>
  <c r="AL17" i="3"/>
  <c r="AQ16" i="3"/>
  <c r="AP16" i="3"/>
  <c r="AN16" i="3"/>
  <c r="AN19" i="3" s="1"/>
  <c r="AL16" i="3"/>
  <c r="AF53" i="3"/>
  <c r="AE53" i="3"/>
  <c r="AF52" i="3"/>
  <c r="AE52" i="3"/>
  <c r="AF51" i="3"/>
  <c r="AE51" i="3"/>
  <c r="AF50" i="3"/>
  <c r="AE50" i="3"/>
  <c r="AF48" i="3"/>
  <c r="AE48" i="3"/>
  <c r="AF47" i="3"/>
  <c r="AE47" i="3"/>
  <c r="AF46" i="3"/>
  <c r="AE46" i="3"/>
  <c r="AF45" i="3"/>
  <c r="AE45" i="3"/>
  <c r="AF44" i="3"/>
  <c r="AE44" i="3"/>
  <c r="AF43" i="3"/>
  <c r="AE43" i="3"/>
  <c r="AF42" i="3"/>
  <c r="AE42" i="3"/>
  <c r="AF41" i="3"/>
  <c r="AE41" i="3"/>
  <c r="AF38" i="3"/>
  <c r="AE38" i="3"/>
  <c r="AF37" i="3"/>
  <c r="AE37" i="3"/>
  <c r="AF36" i="3"/>
  <c r="AE36" i="3"/>
  <c r="AF35" i="3"/>
  <c r="AE35" i="3"/>
  <c r="AA35" i="3"/>
  <c r="AF34" i="3"/>
  <c r="AE34" i="3"/>
  <c r="AA34" i="3"/>
  <c r="AF33" i="3"/>
  <c r="AE33" i="3"/>
  <c r="AF32" i="3"/>
  <c r="AE32" i="3"/>
  <c r="AF31" i="3"/>
  <c r="AE31" i="3"/>
  <c r="AF30" i="3"/>
  <c r="AE30" i="3"/>
  <c r="AF29" i="3"/>
  <c r="AE29" i="3"/>
  <c r="AF28" i="3"/>
  <c r="AE28" i="3"/>
  <c r="AF27" i="3"/>
  <c r="AF39" i="3" s="1"/>
  <c r="AE27" i="3"/>
  <c r="AF26" i="3"/>
  <c r="AE26" i="3"/>
  <c r="AF24" i="3"/>
  <c r="AE24" i="3"/>
  <c r="AF23" i="3"/>
  <c r="AE23" i="3"/>
  <c r="AF22" i="3"/>
  <c r="AE22" i="3"/>
  <c r="AF21" i="3"/>
  <c r="AE21" i="3"/>
  <c r="AF20" i="3"/>
  <c r="AE20" i="3"/>
  <c r="AF18" i="3"/>
  <c r="AE18" i="3"/>
  <c r="AC18" i="3"/>
  <c r="AA18" i="3"/>
  <c r="AF17" i="3"/>
  <c r="AE17" i="3"/>
  <c r="AE19" i="3" s="1"/>
  <c r="AC17" i="3"/>
  <c r="AA17" i="3"/>
  <c r="AF16" i="3"/>
  <c r="AE16" i="3"/>
  <c r="AC16" i="3"/>
  <c r="AC19" i="3" s="1"/>
  <c r="AA16" i="3"/>
  <c r="T49" i="3"/>
  <c r="P35" i="3"/>
  <c r="P34" i="3"/>
  <c r="T39" i="3"/>
  <c r="U21" i="3"/>
  <c r="T21" i="3"/>
  <c r="U20" i="3"/>
  <c r="T20" i="3"/>
  <c r="U18" i="3"/>
  <c r="T18" i="3"/>
  <c r="R18" i="3"/>
  <c r="P18" i="3"/>
  <c r="T19" i="3"/>
  <c r="T25" i="3" s="1"/>
  <c r="R17" i="3"/>
  <c r="U16" i="3"/>
  <c r="T16" i="3"/>
  <c r="R16" i="3"/>
  <c r="P16" i="3"/>
  <c r="P19" i="3" s="1"/>
  <c r="J53" i="3"/>
  <c r="J52" i="3"/>
  <c r="J51" i="3"/>
  <c r="J49" i="3"/>
  <c r="J21" i="3"/>
  <c r="J20" i="3"/>
  <c r="J18" i="3"/>
  <c r="J16" i="3"/>
  <c r="I53" i="3"/>
  <c r="I52" i="3"/>
  <c r="I51" i="3"/>
  <c r="I50" i="3"/>
  <c r="I21" i="3"/>
  <c r="I20" i="3"/>
  <c r="I18" i="3"/>
  <c r="G18" i="3"/>
  <c r="G17" i="3"/>
  <c r="G16" i="3"/>
  <c r="E18" i="3"/>
  <c r="E17" i="3"/>
  <c r="E16" i="3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37" i="2"/>
  <c r="AE37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E36" i="2" s="1"/>
  <c r="AF24" i="2"/>
  <c r="AE24" i="2"/>
  <c r="AF23" i="2"/>
  <c r="AF25" i="2" s="1"/>
  <c r="AE23" i="2"/>
  <c r="AE25" i="2" s="1"/>
  <c r="AF22" i="2"/>
  <c r="AF21" i="2"/>
  <c r="AE21" i="2"/>
  <c r="AE22" i="2" s="1"/>
  <c r="AF20" i="2"/>
  <c r="AE20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37" i="2"/>
  <c r="T37" i="2"/>
  <c r="T35" i="2"/>
  <c r="T34" i="2"/>
  <c r="T33" i="2"/>
  <c r="T32" i="2"/>
  <c r="T31" i="2"/>
  <c r="T30" i="2"/>
  <c r="T29" i="2"/>
  <c r="U28" i="2"/>
  <c r="T28" i="2"/>
  <c r="U27" i="2"/>
  <c r="T27" i="2"/>
  <c r="U26" i="2"/>
  <c r="T26" i="2"/>
  <c r="T25" i="2"/>
  <c r="U21" i="2"/>
  <c r="T21" i="2"/>
  <c r="U20" i="2"/>
  <c r="U22" i="2" s="1"/>
  <c r="T20" i="2"/>
  <c r="T22" i="2" s="1"/>
  <c r="U18" i="2"/>
  <c r="T18" i="2"/>
  <c r="U17" i="2"/>
  <c r="T17" i="2"/>
  <c r="T10" i="2"/>
  <c r="T19" i="2" s="1"/>
  <c r="U9" i="2"/>
  <c r="T9" i="2"/>
  <c r="U8" i="2"/>
  <c r="T8" i="2"/>
  <c r="J37" i="2"/>
  <c r="I37" i="2"/>
  <c r="J30" i="2"/>
  <c r="J29" i="2"/>
  <c r="J28" i="2"/>
  <c r="J27" i="2"/>
  <c r="J26" i="2"/>
  <c r="J52" i="2"/>
  <c r="J51" i="2"/>
  <c r="J50" i="2"/>
  <c r="J49" i="2"/>
  <c r="J48" i="2"/>
  <c r="J47" i="2"/>
  <c r="J46" i="2"/>
  <c r="I52" i="2"/>
  <c r="I51" i="2"/>
  <c r="I50" i="2"/>
  <c r="I49" i="2"/>
  <c r="I48" i="2"/>
  <c r="I47" i="2"/>
  <c r="I46" i="2"/>
  <c r="I29" i="2"/>
  <c r="I28" i="2"/>
  <c r="I27" i="2"/>
  <c r="I26" i="2"/>
  <c r="J21" i="2"/>
  <c r="J20" i="2"/>
  <c r="J22" i="2" s="1"/>
  <c r="J18" i="2"/>
  <c r="J17" i="2"/>
  <c r="J15" i="2"/>
  <c r="J14" i="2"/>
  <c r="J13" i="2"/>
  <c r="J11" i="2"/>
  <c r="J10" i="2"/>
  <c r="J9" i="2"/>
  <c r="J8" i="2"/>
  <c r="I23" i="2"/>
  <c r="I21" i="2"/>
  <c r="I20" i="2"/>
  <c r="I18" i="2"/>
  <c r="I17" i="2"/>
  <c r="I15" i="2"/>
  <c r="I14" i="2"/>
  <c r="I13" i="2"/>
  <c r="I11" i="2"/>
  <c r="I10" i="2"/>
  <c r="I9" i="2"/>
  <c r="I8" i="2"/>
  <c r="AQ54" i="1"/>
  <c r="AO54" i="1"/>
  <c r="AP54" i="1" s="1"/>
  <c r="AM54" i="1"/>
  <c r="AQ53" i="1"/>
  <c r="AO53" i="1"/>
  <c r="AM53" i="1"/>
  <c r="AQ52" i="1"/>
  <c r="AO52" i="1"/>
  <c r="AP52" i="1" s="1"/>
  <c r="AM52" i="1"/>
  <c r="AQ50" i="1"/>
  <c r="AO50" i="1"/>
  <c r="AP50" i="1" s="1"/>
  <c r="AM50" i="1"/>
  <c r="AQ49" i="1"/>
  <c r="AO49" i="1"/>
  <c r="AP49" i="1" s="1"/>
  <c r="AM49" i="1"/>
  <c r="AQ48" i="1"/>
  <c r="AO48" i="1"/>
  <c r="AM48" i="1"/>
  <c r="AQ47" i="1"/>
  <c r="AO47" i="1"/>
  <c r="AM47" i="1"/>
  <c r="AQ46" i="1"/>
  <c r="AO46" i="1"/>
  <c r="AP46" i="1" s="1"/>
  <c r="AM46" i="1"/>
  <c r="AQ45" i="1"/>
  <c r="AO45" i="1"/>
  <c r="AP45" i="1" s="1"/>
  <c r="AM45" i="1"/>
  <c r="AQ44" i="1"/>
  <c r="AO44" i="1"/>
  <c r="AM44" i="1"/>
  <c r="AQ43" i="1"/>
  <c r="AO43" i="1"/>
  <c r="AP43" i="1" s="1"/>
  <c r="AM43" i="1"/>
  <c r="AQ42" i="1"/>
  <c r="AO42" i="1"/>
  <c r="AP42" i="1" s="1"/>
  <c r="AM42" i="1"/>
  <c r="AQ41" i="1"/>
  <c r="AO41" i="1"/>
  <c r="AM41" i="1"/>
  <c r="AQ40" i="1"/>
  <c r="AO40" i="1"/>
  <c r="AM40" i="1"/>
  <c r="AQ39" i="1"/>
  <c r="AO39" i="1"/>
  <c r="AM39" i="1"/>
  <c r="AQ37" i="1"/>
  <c r="AO37" i="1"/>
  <c r="AP37" i="1" s="1"/>
  <c r="AM37" i="1"/>
  <c r="AQ36" i="1"/>
  <c r="AO36" i="1"/>
  <c r="AP36" i="1" s="1"/>
  <c r="AM36" i="1"/>
  <c r="AQ35" i="1"/>
  <c r="AO35" i="1"/>
  <c r="AM35" i="1"/>
  <c r="AQ34" i="1"/>
  <c r="AO34" i="1"/>
  <c r="AP34" i="1" s="1"/>
  <c r="AM34" i="1"/>
  <c r="AQ33" i="1"/>
  <c r="AO33" i="1"/>
  <c r="AP33" i="1" s="1"/>
  <c r="AM33" i="1"/>
  <c r="AQ32" i="1"/>
  <c r="AO32" i="1"/>
  <c r="AM32" i="1"/>
  <c r="AQ31" i="1"/>
  <c r="AO31" i="1"/>
  <c r="AM31" i="1"/>
  <c r="AQ30" i="1"/>
  <c r="AO30" i="1"/>
  <c r="AM30" i="1"/>
  <c r="AQ29" i="1"/>
  <c r="AO29" i="1"/>
  <c r="AP29" i="1" s="1"/>
  <c r="AM29" i="1"/>
  <c r="AQ28" i="1"/>
  <c r="AO28" i="1"/>
  <c r="AP28" i="1" s="1"/>
  <c r="AM28" i="1"/>
  <c r="AP27" i="1"/>
  <c r="AQ26" i="1"/>
  <c r="AO26" i="1"/>
  <c r="AM26" i="1"/>
  <c r="AQ25" i="1"/>
  <c r="AO25" i="1"/>
  <c r="AM25" i="1"/>
  <c r="AQ24" i="1"/>
  <c r="AO24" i="1"/>
  <c r="AM24" i="1"/>
  <c r="AP23" i="1"/>
  <c r="AQ22" i="1"/>
  <c r="AO22" i="1"/>
  <c r="AM22" i="1"/>
  <c r="AP22" i="1" s="1"/>
  <c r="AQ21" i="1"/>
  <c r="AO21" i="1"/>
  <c r="AM21" i="1"/>
  <c r="AQ20" i="1"/>
  <c r="AP20" i="1"/>
  <c r="AO20" i="1"/>
  <c r="AM20" i="1"/>
  <c r="AQ19" i="1"/>
  <c r="AO19" i="1"/>
  <c r="AP19" i="1" s="1"/>
  <c r="AM19" i="1"/>
  <c r="AQ18" i="1"/>
  <c r="AO18" i="1"/>
  <c r="AP18" i="1" s="1"/>
  <c r="AM18" i="1"/>
  <c r="AQ17" i="1"/>
  <c r="AO17" i="1"/>
  <c r="AM17" i="1"/>
  <c r="AF54" i="1"/>
  <c r="AD54" i="1"/>
  <c r="AB54" i="1"/>
  <c r="AF53" i="1"/>
  <c r="AD53" i="1"/>
  <c r="AE53" i="1" s="1"/>
  <c r="AB53" i="1"/>
  <c r="AF52" i="1"/>
  <c r="AD52" i="1"/>
  <c r="AE52" i="1" s="1"/>
  <c r="AB52" i="1"/>
  <c r="AF50" i="1"/>
  <c r="AD50" i="1"/>
  <c r="AB50" i="1"/>
  <c r="AF49" i="1"/>
  <c r="AD49" i="1"/>
  <c r="AB49" i="1"/>
  <c r="AF48" i="1"/>
  <c r="AD48" i="1"/>
  <c r="AB48" i="1"/>
  <c r="AF47" i="1"/>
  <c r="AD47" i="1"/>
  <c r="AE47" i="1" s="1"/>
  <c r="AB47" i="1"/>
  <c r="AF46" i="1"/>
  <c r="AD46" i="1"/>
  <c r="AE46" i="1" s="1"/>
  <c r="AB46" i="1"/>
  <c r="AF45" i="1"/>
  <c r="AD45" i="1"/>
  <c r="AB45" i="1"/>
  <c r="AF44" i="1"/>
  <c r="AD44" i="1"/>
  <c r="AE44" i="1" s="1"/>
  <c r="AB44" i="1"/>
  <c r="AF43" i="1"/>
  <c r="AD43" i="1"/>
  <c r="AE43" i="1" s="1"/>
  <c r="AB43" i="1"/>
  <c r="AF42" i="1"/>
  <c r="AD42" i="1"/>
  <c r="AB42" i="1"/>
  <c r="AF41" i="1"/>
  <c r="AD41" i="1"/>
  <c r="AB41" i="1"/>
  <c r="AF40" i="1"/>
  <c r="AD40" i="1"/>
  <c r="AB40" i="1"/>
  <c r="AF39" i="1"/>
  <c r="AD39" i="1"/>
  <c r="AE39" i="1" s="1"/>
  <c r="AB39" i="1"/>
  <c r="AF37" i="1"/>
  <c r="AD37" i="1"/>
  <c r="AE37" i="1" s="1"/>
  <c r="AB37" i="1"/>
  <c r="AF36" i="1"/>
  <c r="AD36" i="1"/>
  <c r="AB36" i="1"/>
  <c r="AF35" i="1"/>
  <c r="AD35" i="1"/>
  <c r="AE35" i="1" s="1"/>
  <c r="AB35" i="1"/>
  <c r="AF34" i="1"/>
  <c r="AD34" i="1"/>
  <c r="AE34" i="1" s="1"/>
  <c r="AB34" i="1"/>
  <c r="AF33" i="1"/>
  <c r="AD33" i="1"/>
  <c r="AB33" i="1"/>
  <c r="AF32" i="1"/>
  <c r="AD32" i="1"/>
  <c r="AB32" i="1"/>
  <c r="AF31" i="1"/>
  <c r="AD31" i="1"/>
  <c r="AB31" i="1"/>
  <c r="AF30" i="1"/>
  <c r="AD30" i="1"/>
  <c r="AE30" i="1" s="1"/>
  <c r="AB30" i="1"/>
  <c r="AF29" i="1"/>
  <c r="AD29" i="1"/>
  <c r="AE29" i="1" s="1"/>
  <c r="AB29" i="1"/>
  <c r="AF28" i="1"/>
  <c r="AD28" i="1"/>
  <c r="AB28" i="1"/>
  <c r="AE27" i="1"/>
  <c r="AF26" i="1"/>
  <c r="AD26" i="1"/>
  <c r="AE26" i="1" s="1"/>
  <c r="AB26" i="1"/>
  <c r="AF25" i="1"/>
  <c r="AD25" i="1"/>
  <c r="AB25" i="1"/>
  <c r="AF24" i="1"/>
  <c r="AD24" i="1"/>
  <c r="AB24" i="1"/>
  <c r="AE24" i="1" s="1"/>
  <c r="AE23" i="1"/>
  <c r="AF22" i="1"/>
  <c r="AD22" i="1"/>
  <c r="AE22" i="1" s="1"/>
  <c r="AB22" i="1"/>
  <c r="AF21" i="1"/>
  <c r="AD21" i="1"/>
  <c r="AB21" i="1"/>
  <c r="AF20" i="1"/>
  <c r="AD20" i="1"/>
  <c r="AE20" i="1" s="1"/>
  <c r="AB20" i="1"/>
  <c r="AF19" i="1"/>
  <c r="AD19" i="1"/>
  <c r="AE19" i="1" s="1"/>
  <c r="AB19" i="1"/>
  <c r="AF18" i="1"/>
  <c r="AF38" i="1" s="1"/>
  <c r="AD18" i="1"/>
  <c r="AB18" i="1"/>
  <c r="AF17" i="1"/>
  <c r="AD17" i="1"/>
  <c r="AE17" i="1" s="1"/>
  <c r="AB17" i="1"/>
  <c r="U54" i="1"/>
  <c r="S54" i="1"/>
  <c r="T54" i="1" s="1"/>
  <c r="Q54" i="1"/>
  <c r="U53" i="1"/>
  <c r="S53" i="1"/>
  <c r="T53" i="1" s="1"/>
  <c r="Q53" i="1"/>
  <c r="U52" i="1"/>
  <c r="S52" i="1"/>
  <c r="Q52" i="1"/>
  <c r="S50" i="1"/>
  <c r="T49" i="1"/>
  <c r="S49" i="1"/>
  <c r="S48" i="1"/>
  <c r="T48" i="1" s="1"/>
  <c r="U47" i="1"/>
  <c r="S47" i="1"/>
  <c r="T47" i="1" s="1"/>
  <c r="Q47" i="1"/>
  <c r="S46" i="1"/>
  <c r="T46" i="1" s="1"/>
  <c r="T45" i="1"/>
  <c r="U44" i="1"/>
  <c r="S44" i="1"/>
  <c r="Q44" i="1"/>
  <c r="U43" i="1"/>
  <c r="S43" i="1"/>
  <c r="T43" i="1" s="1"/>
  <c r="Q43" i="1"/>
  <c r="U42" i="1"/>
  <c r="S42" i="1"/>
  <c r="T42" i="1" s="1"/>
  <c r="Q42" i="1"/>
  <c r="U41" i="1"/>
  <c r="S41" i="1"/>
  <c r="Q41" i="1"/>
  <c r="T41" i="1" s="1"/>
  <c r="U40" i="1"/>
  <c r="S40" i="1"/>
  <c r="T40" i="1" s="1"/>
  <c r="Q40" i="1"/>
  <c r="U39" i="1"/>
  <c r="T39" i="1"/>
  <c r="S39" i="1"/>
  <c r="Q39" i="1"/>
  <c r="S37" i="1"/>
  <c r="T37" i="1" s="1"/>
  <c r="U36" i="1"/>
  <c r="S36" i="1"/>
  <c r="T36" i="1" s="1"/>
  <c r="Q36" i="1"/>
  <c r="U35" i="1"/>
  <c r="S35" i="1"/>
  <c r="T35" i="1" s="1"/>
  <c r="Q35" i="1"/>
  <c r="U34" i="1"/>
  <c r="S34" i="1"/>
  <c r="Q34" i="1"/>
  <c r="T33" i="1"/>
  <c r="U32" i="1"/>
  <c r="S32" i="1"/>
  <c r="Q32" i="1"/>
  <c r="U31" i="1"/>
  <c r="S31" i="1"/>
  <c r="Q31" i="1"/>
  <c r="T31" i="1" s="1"/>
  <c r="U30" i="1"/>
  <c r="S30" i="1"/>
  <c r="T30" i="1" s="1"/>
  <c r="Q30" i="1"/>
  <c r="T29" i="1"/>
  <c r="U28" i="1"/>
  <c r="S28" i="1"/>
  <c r="Q28" i="1"/>
  <c r="T27" i="1"/>
  <c r="S26" i="1"/>
  <c r="T26" i="1" s="1"/>
  <c r="Q26" i="1"/>
  <c r="U25" i="1"/>
  <c r="S25" i="1"/>
  <c r="T25" i="1" s="1"/>
  <c r="Q25" i="1"/>
  <c r="U24" i="1"/>
  <c r="S24" i="1"/>
  <c r="Q24" i="1"/>
  <c r="T23" i="1"/>
  <c r="U21" i="1"/>
  <c r="S21" i="1"/>
  <c r="Q21" i="1"/>
  <c r="T20" i="1"/>
  <c r="U19" i="1"/>
  <c r="S19" i="1"/>
  <c r="Q19" i="1"/>
  <c r="U18" i="1"/>
  <c r="S18" i="1"/>
  <c r="Q18" i="1"/>
  <c r="U17" i="1"/>
  <c r="S17" i="1"/>
  <c r="Q17" i="1"/>
  <c r="J54" i="1"/>
  <c r="J53" i="1"/>
  <c r="J52" i="1"/>
  <c r="J47" i="1"/>
  <c r="J44" i="1"/>
  <c r="J43" i="1"/>
  <c r="J42" i="1"/>
  <c r="J41" i="1"/>
  <c r="J40" i="1"/>
  <c r="J39" i="1"/>
  <c r="J36" i="1"/>
  <c r="J35" i="1"/>
  <c r="J34" i="1"/>
  <c r="J32" i="1"/>
  <c r="J31" i="1"/>
  <c r="J30" i="1"/>
  <c r="J28" i="1"/>
  <c r="J26" i="1"/>
  <c r="J25" i="1"/>
  <c r="J24" i="1"/>
  <c r="J21" i="1"/>
  <c r="J20" i="1"/>
  <c r="J19" i="1"/>
  <c r="J18" i="1"/>
  <c r="J17" i="1"/>
  <c r="I53" i="1"/>
  <c r="I47" i="1"/>
  <c r="I44" i="1"/>
  <c r="I39" i="1"/>
  <c r="I35" i="1"/>
  <c r="I30" i="1"/>
  <c r="I27" i="1"/>
  <c r="I23" i="1"/>
  <c r="I18" i="1"/>
  <c r="H54" i="1"/>
  <c r="H53" i="1"/>
  <c r="H52" i="1"/>
  <c r="I52" i="1" s="1"/>
  <c r="H50" i="1"/>
  <c r="H49" i="1"/>
  <c r="H48" i="1"/>
  <c r="H47" i="1"/>
  <c r="H46" i="1"/>
  <c r="I46" i="1" s="1"/>
  <c r="H44" i="1"/>
  <c r="H43" i="1"/>
  <c r="I43" i="1" s="1"/>
  <c r="H42" i="1"/>
  <c r="I42" i="1" s="1"/>
  <c r="H41" i="1"/>
  <c r="I41" i="1" s="1"/>
  <c r="H40" i="1"/>
  <c r="H39" i="1"/>
  <c r="H37" i="1"/>
  <c r="I37" i="1" s="1"/>
  <c r="H36" i="1"/>
  <c r="H35" i="1"/>
  <c r="H34" i="1"/>
  <c r="I34" i="1" s="1"/>
  <c r="I33" i="1"/>
  <c r="H32" i="1"/>
  <c r="I32" i="1" s="1"/>
  <c r="H31" i="1"/>
  <c r="H30" i="1"/>
  <c r="I29" i="1"/>
  <c r="H28" i="1"/>
  <c r="H26" i="1"/>
  <c r="H25" i="1"/>
  <c r="I25" i="1" s="1"/>
  <c r="H24" i="1"/>
  <c r="I24" i="1" s="1"/>
  <c r="I20" i="1"/>
  <c r="H19" i="1"/>
  <c r="I19" i="1" s="1"/>
  <c r="H18" i="1"/>
  <c r="H17" i="1"/>
  <c r="F54" i="1"/>
  <c r="I54" i="1" s="1"/>
  <c r="F53" i="1"/>
  <c r="F52" i="1"/>
  <c r="F47" i="1"/>
  <c r="I45" i="1"/>
  <c r="F43" i="1"/>
  <c r="F42" i="1"/>
  <c r="F41" i="1"/>
  <c r="F40" i="1"/>
  <c r="I40" i="1" s="1"/>
  <c r="F39" i="1"/>
  <c r="F36" i="1"/>
  <c r="I36" i="1" s="1"/>
  <c r="F35" i="1"/>
  <c r="F34" i="1"/>
  <c r="F32" i="1"/>
  <c r="F31" i="1"/>
  <c r="I31" i="1" s="1"/>
  <c r="F30" i="1"/>
  <c r="F28" i="1"/>
  <c r="I28" i="1" s="1"/>
  <c r="F26" i="1"/>
  <c r="I26" i="1" s="1"/>
  <c r="F25" i="1"/>
  <c r="F24" i="1"/>
  <c r="I21" i="1"/>
  <c r="F18" i="1"/>
  <c r="F17" i="1"/>
  <c r="T40" i="3" l="1"/>
  <c r="J39" i="3"/>
  <c r="T36" i="2"/>
  <c r="AE19" i="2"/>
  <c r="J19" i="3"/>
  <c r="J25" i="3" s="1"/>
  <c r="J25" i="4" s="1"/>
  <c r="U19" i="3"/>
  <c r="U25" i="3" s="1"/>
  <c r="U39" i="3"/>
  <c r="U49" i="3"/>
  <c r="U25" i="4" s="1"/>
  <c r="AF51" i="1"/>
  <c r="AP26" i="1"/>
  <c r="AB38" i="1"/>
  <c r="AE25" i="1"/>
  <c r="AE36" i="1"/>
  <c r="AE45" i="1"/>
  <c r="AE54" i="1"/>
  <c r="AQ38" i="1"/>
  <c r="AP35" i="1"/>
  <c r="AM51" i="1"/>
  <c r="AP44" i="1"/>
  <c r="AP53" i="1"/>
  <c r="U36" i="2"/>
  <c r="AF19" i="2"/>
  <c r="AE25" i="3"/>
  <c r="AE40" i="3" s="1"/>
  <c r="AE49" i="3"/>
  <c r="AP21" i="4"/>
  <c r="T28" i="1"/>
  <c r="AE33" i="1"/>
  <c r="AE42" i="1"/>
  <c r="AE50" i="1"/>
  <c r="J38" i="1"/>
  <c r="T22" i="1"/>
  <c r="J51" i="1"/>
  <c r="Q51" i="1"/>
  <c r="Q55" i="1" s="1"/>
  <c r="T50" i="1"/>
  <c r="AD38" i="1"/>
  <c r="AE31" i="1"/>
  <c r="AE40" i="1"/>
  <c r="AE48" i="1"/>
  <c r="AE51" i="1" s="1"/>
  <c r="AP21" i="1"/>
  <c r="AP24" i="1"/>
  <c r="AP30" i="1"/>
  <c r="AP39" i="1"/>
  <c r="AP47" i="1"/>
  <c r="J25" i="2"/>
  <c r="R19" i="3"/>
  <c r="AF19" i="3"/>
  <c r="AF25" i="3" s="1"/>
  <c r="AF40" i="3" s="1"/>
  <c r="AF49" i="3"/>
  <c r="J21" i="4"/>
  <c r="AQ21" i="4"/>
  <c r="Q38" i="1"/>
  <c r="T19" i="1"/>
  <c r="AP32" i="1"/>
  <c r="AP41" i="1"/>
  <c r="AP51" i="1" s="1"/>
  <c r="AE28" i="1"/>
  <c r="H38" i="1"/>
  <c r="H55" i="1" s="1"/>
  <c r="S51" i="1"/>
  <c r="S55" i="1" s="1"/>
  <c r="AE18" i="1"/>
  <c r="AM38" i="1"/>
  <c r="AQ51" i="1"/>
  <c r="I39" i="3"/>
  <c r="AA19" i="3"/>
  <c r="AE39" i="3"/>
  <c r="AP19" i="3"/>
  <c r="AP25" i="3" s="1"/>
  <c r="AP40" i="3" s="1"/>
  <c r="AP49" i="3"/>
  <c r="AE21" i="4"/>
  <c r="AE26" i="4" s="1"/>
  <c r="AP17" i="4"/>
  <c r="AP22" i="4" s="1"/>
  <c r="T38" i="2"/>
  <c r="S38" i="1"/>
  <c r="T24" i="1"/>
  <c r="T34" i="1"/>
  <c r="U51" i="1"/>
  <c r="T44" i="1"/>
  <c r="T52" i="1"/>
  <c r="AE21" i="1"/>
  <c r="AE32" i="1"/>
  <c r="AE38" i="1" s="1"/>
  <c r="AE41" i="1"/>
  <c r="AE49" i="1"/>
  <c r="AO38" i="1"/>
  <c r="AP31" i="1"/>
  <c r="AP40" i="1"/>
  <c r="AP48" i="1"/>
  <c r="J19" i="2"/>
  <c r="U19" i="2"/>
  <c r="U25" i="2"/>
  <c r="AF36" i="2"/>
  <c r="J54" i="3"/>
  <c r="AL19" i="3"/>
  <c r="AP39" i="3"/>
  <c r="T21" i="4"/>
  <c r="T22" i="4" s="1"/>
  <c r="AE17" i="4"/>
  <c r="AQ40" i="3"/>
  <c r="H51" i="1"/>
  <c r="U38" i="1"/>
  <c r="T21" i="1"/>
  <c r="T32" i="1"/>
  <c r="AB51" i="1"/>
  <c r="AB55" i="1" s="1"/>
  <c r="I36" i="2"/>
  <c r="J36" i="2"/>
  <c r="AQ39" i="3"/>
  <c r="J17" i="4"/>
  <c r="U21" i="4"/>
  <c r="U22" i="4" s="1"/>
  <c r="AF17" i="4"/>
  <c r="AP25" i="4"/>
  <c r="AQ22" i="4"/>
  <c r="AQ25" i="4"/>
  <c r="AE22" i="4"/>
  <c r="AF22" i="4"/>
  <c r="AF25" i="4"/>
  <c r="T25" i="4"/>
  <c r="J40" i="3"/>
  <c r="AE38" i="2"/>
  <c r="AM55" i="1"/>
  <c r="AQ55" i="1"/>
  <c r="AP25" i="1"/>
  <c r="AP17" i="1"/>
  <c r="AO51" i="1"/>
  <c r="AO55" i="1" s="1"/>
  <c r="AF55" i="1"/>
  <c r="AD51" i="1"/>
  <c r="AD55" i="1" s="1"/>
  <c r="T51" i="1"/>
  <c r="T18" i="1"/>
  <c r="T17" i="1"/>
  <c r="T16" i="1"/>
  <c r="U16" i="1" s="1"/>
  <c r="AE16" i="1"/>
  <c r="AF16" i="1" s="1"/>
  <c r="N46" i="2"/>
  <c r="Y46" i="2"/>
  <c r="N48" i="2"/>
  <c r="Y48" i="2"/>
  <c r="N50" i="2"/>
  <c r="Y50" i="2"/>
  <c r="N51" i="2"/>
  <c r="Y51" i="2"/>
  <c r="N52" i="2"/>
  <c r="Y52" i="2"/>
  <c r="T13" i="3"/>
  <c r="U13" i="3"/>
  <c r="AE13" i="3" s="1"/>
  <c r="AF13" i="3"/>
  <c r="T54" i="3"/>
  <c r="T26" i="4" s="1"/>
  <c r="U54" i="3"/>
  <c r="AE54" i="3"/>
  <c r="AF54" i="3"/>
  <c r="AF26" i="4" s="1"/>
  <c r="W4" i="6"/>
  <c r="AB8" i="6"/>
  <c r="AR8" i="6"/>
  <c r="AB9" i="6"/>
  <c r="AR9" i="6"/>
  <c r="AB11" i="6"/>
  <c r="AB12" i="6"/>
  <c r="AR12" i="6"/>
  <c r="AB13" i="6"/>
  <c r="AR13" i="6"/>
  <c r="AB14" i="6"/>
  <c r="AR14" i="6"/>
  <c r="AB15" i="6"/>
  <c r="AR15" i="6"/>
  <c r="AB16" i="6"/>
  <c r="AR16" i="6"/>
  <c r="AB17" i="6"/>
  <c r="AR17" i="6"/>
  <c r="AB18" i="6"/>
  <c r="AR18" i="6"/>
  <c r="AB19" i="6"/>
  <c r="AR19" i="6"/>
  <c r="AB20" i="6"/>
  <c r="AR20" i="6"/>
  <c r="AB21" i="6"/>
  <c r="AR21" i="6"/>
  <c r="AB22" i="6"/>
  <c r="AR22" i="6"/>
  <c r="Z23" i="6"/>
  <c r="AD23" i="6"/>
  <c r="AP23" i="6"/>
  <c r="AT23" i="6"/>
  <c r="Z29" i="6"/>
  <c r="AP29" i="6"/>
  <c r="Z30" i="6"/>
  <c r="AP30" i="6"/>
  <c r="X47" i="6"/>
  <c r="AB47" i="6"/>
  <c r="AD47" i="6"/>
  <c r="AN47" i="6"/>
  <c r="AR47" i="6"/>
  <c r="AT47" i="6"/>
  <c r="P54" i="7"/>
  <c r="W50" i="7"/>
  <c r="V46" i="7"/>
  <c r="P44" i="7"/>
  <c r="P42" i="7"/>
  <c r="P38" i="7"/>
  <c r="P35" i="7"/>
  <c r="P34" i="7"/>
  <c r="Z33" i="7"/>
  <c r="P30" i="7"/>
  <c r="P29" i="7"/>
  <c r="Z22" i="7"/>
  <c r="Y20" i="7"/>
  <c r="T18" i="7"/>
  <c r="T17" i="7"/>
  <c r="Y14" i="7"/>
  <c r="X13" i="7"/>
  <c r="Z13" i="7" s="1"/>
  <c r="Z14" i="7" s="1"/>
  <c r="Q6" i="7"/>
  <c r="AC54" i="7"/>
  <c r="AJ50" i="7"/>
  <c r="AI46" i="7"/>
  <c r="AC44" i="7"/>
  <c r="AC42" i="7"/>
  <c r="AC38" i="7"/>
  <c r="AC35" i="7"/>
  <c r="AC34" i="7"/>
  <c r="AC30" i="7"/>
  <c r="AC29" i="7"/>
  <c r="AM22" i="7"/>
  <c r="AL20" i="7"/>
  <c r="AG18" i="7"/>
  <c r="AG17" i="7"/>
  <c r="AL14" i="7"/>
  <c r="AK13" i="7"/>
  <c r="AM13" i="7" s="1"/>
  <c r="AM14" i="7" s="1"/>
  <c r="AP16" i="1"/>
  <c r="I51" i="1"/>
  <c r="I22" i="1"/>
  <c r="I17" i="1"/>
  <c r="BH47" i="6"/>
  <c r="L47" i="6"/>
  <c r="J22" i="4" l="1"/>
  <c r="J26" i="4"/>
  <c r="U26" i="4"/>
  <c r="U40" i="3"/>
  <c r="U27" i="4"/>
  <c r="J55" i="3"/>
  <c r="J56" i="3"/>
  <c r="U38" i="2"/>
  <c r="J38" i="2"/>
  <c r="U55" i="1"/>
  <c r="J55" i="1"/>
  <c r="AE55" i="1"/>
  <c r="AF38" i="2"/>
  <c r="AE25" i="4"/>
  <c r="AE27" i="4" s="1"/>
  <c r="T27" i="4"/>
  <c r="AF27" i="4"/>
  <c r="J27" i="4"/>
  <c r="AP38" i="1"/>
  <c r="AP55" i="1" s="1"/>
  <c r="T38" i="1"/>
  <c r="T55" i="1" s="1"/>
  <c r="I38" i="1"/>
  <c r="I55" i="1" s="1"/>
  <c r="AF55" i="3"/>
  <c r="AE55" i="3"/>
  <c r="AB23" i="6"/>
  <c r="AP47" i="6"/>
  <c r="AR23" i="6"/>
  <c r="U55" i="3"/>
  <c r="Z47" i="6"/>
  <c r="T55" i="3"/>
  <c r="AE56" i="3"/>
  <c r="U56" i="3"/>
  <c r="AF56" i="3"/>
  <c r="AQ12" i="4"/>
  <c r="BZ47" i="6"/>
  <c r="BT47" i="6"/>
  <c r="BV46" i="6"/>
  <c r="BV44" i="6"/>
  <c r="BV43" i="6"/>
  <c r="BV42" i="6"/>
  <c r="BV41" i="6"/>
  <c r="BV40" i="6"/>
  <c r="BV39" i="6"/>
  <c r="BV38" i="6"/>
  <c r="BV37" i="6"/>
  <c r="BV36" i="6"/>
  <c r="BV35" i="6"/>
  <c r="BV32" i="6"/>
  <c r="BV31" i="6"/>
  <c r="BV30" i="6"/>
  <c r="BV29" i="6"/>
  <c r="BZ23" i="6"/>
  <c r="BV23" i="6"/>
  <c r="BX22" i="6"/>
  <c r="BX21" i="6"/>
  <c r="BX20" i="6"/>
  <c r="BX19" i="6"/>
  <c r="BX18" i="6"/>
  <c r="BX17" i="6"/>
  <c r="BX16" i="6"/>
  <c r="BX15" i="6"/>
  <c r="BX14" i="6"/>
  <c r="BX13" i="6"/>
  <c r="BX12" i="6"/>
  <c r="BX11" i="6"/>
  <c r="BX9" i="6"/>
  <c r="BX8" i="6"/>
  <c r="BW1" i="6"/>
  <c r="AI51" i="4"/>
  <c r="AI45" i="4"/>
  <c r="AI44" i="4"/>
  <c r="AI43" i="4"/>
  <c r="AI42" i="4"/>
  <c r="AI41" i="4"/>
  <c r="AI40" i="4"/>
  <c r="AI39" i="4"/>
  <c r="AI38" i="4"/>
  <c r="AI37" i="4"/>
  <c r="AI36" i="4"/>
  <c r="AI34" i="4"/>
  <c r="AI32" i="4"/>
  <c r="AI31" i="4"/>
  <c r="AQ13" i="3"/>
  <c r="AQ54" i="3"/>
  <c r="AQ26" i="4" s="1"/>
  <c r="AQ27" i="4" s="1"/>
  <c r="AP54" i="3"/>
  <c r="AP26" i="4" s="1"/>
  <c r="AP27" i="4" s="1"/>
  <c r="AQ55" i="3"/>
  <c r="AQ7" i="2"/>
  <c r="AJ52" i="2"/>
  <c r="AJ51" i="2"/>
  <c r="AJ50" i="2"/>
  <c r="AJ48" i="2"/>
  <c r="AJ46" i="2"/>
  <c r="AQ36" i="2"/>
  <c r="AP36" i="2"/>
  <c r="AO36" i="2"/>
  <c r="AQ25" i="2"/>
  <c r="AP25" i="2"/>
  <c r="AO25" i="2"/>
  <c r="AQ22" i="2"/>
  <c r="AP22" i="2"/>
  <c r="AO22" i="2"/>
  <c r="AQ19" i="2"/>
  <c r="AP19" i="2"/>
  <c r="AO19" i="2"/>
  <c r="AO38" i="2" s="1"/>
  <c r="AQ12" i="1"/>
  <c r="AQ16" i="1"/>
  <c r="AP55" i="3" l="1"/>
  <c r="AQ56" i="3"/>
  <c r="AP38" i="2"/>
  <c r="AQ38" i="2"/>
  <c r="BX23" i="6"/>
  <c r="BV47" i="6"/>
  <c r="AP56" i="3"/>
  <c r="D6" i="7"/>
  <c r="G4" i="6"/>
  <c r="E7" i="4"/>
  <c r="P7" i="4" s="1"/>
  <c r="AA7" i="4" s="1"/>
  <c r="AL7" i="4" s="1"/>
  <c r="E7" i="3"/>
  <c r="P7" i="3" s="1"/>
  <c r="AA7" i="3" s="1"/>
  <c r="AL7" i="3" s="1"/>
  <c r="E4" i="2"/>
  <c r="P4" i="2" s="1"/>
  <c r="AA4" i="2" s="1"/>
  <c r="AL4" i="2" s="1"/>
  <c r="D5" i="1"/>
  <c r="O5" i="1" s="1"/>
  <c r="Z5" i="1" s="1"/>
  <c r="AK5" i="1" s="1"/>
  <c r="AF12" i="4"/>
  <c r="AP12" i="4" s="1"/>
  <c r="U12" i="4"/>
  <c r="AE12" i="4" s="1"/>
  <c r="J12" i="4"/>
  <c r="T12" i="4" s="1"/>
  <c r="I12" i="4"/>
  <c r="AP13" i="3"/>
  <c r="J13" i="3"/>
  <c r="I13" i="3"/>
  <c r="AF7" i="2"/>
  <c r="AP7" i="2" s="1"/>
  <c r="U7" i="2"/>
  <c r="AE7" i="2" s="1"/>
  <c r="J7" i="2"/>
  <c r="T7" i="2" s="1"/>
  <c r="I7" i="2"/>
  <c r="AF12" i="1"/>
  <c r="AP12" i="1" s="1"/>
  <c r="U12" i="1"/>
  <c r="AE12" i="1" s="1"/>
  <c r="I12" i="1"/>
  <c r="J12" i="1"/>
  <c r="T12" i="1" s="1"/>
  <c r="AP54" i="7"/>
  <c r="C54" i="7"/>
  <c r="AW50" i="7"/>
  <c r="J50" i="7"/>
  <c r="AV46" i="7"/>
  <c r="I46" i="7"/>
  <c r="AP44" i="7"/>
  <c r="C44" i="7"/>
  <c r="AP42" i="7"/>
  <c r="C42" i="7"/>
  <c r="AP38" i="7"/>
  <c r="C38" i="7"/>
  <c r="AZ36" i="7"/>
  <c r="AX36" i="7"/>
  <c r="M36" i="7"/>
  <c r="K36" i="7"/>
  <c r="AP35" i="7"/>
  <c r="C35" i="7"/>
  <c r="AP34" i="7"/>
  <c r="C34" i="7"/>
  <c r="AZ33" i="7"/>
  <c r="M33" i="7"/>
  <c r="AP30" i="7"/>
  <c r="C30" i="7"/>
  <c r="AP29" i="7"/>
  <c r="C29" i="7"/>
  <c r="AZ22" i="7"/>
  <c r="M22" i="7"/>
  <c r="AY20" i="7"/>
  <c r="L20" i="7"/>
  <c r="AT18" i="7"/>
  <c r="G18" i="7"/>
  <c r="AT17" i="7"/>
  <c r="G17" i="7"/>
  <c r="AY14" i="7"/>
  <c r="L14" i="7"/>
  <c r="AX13" i="7"/>
  <c r="AZ13" i="7" s="1"/>
  <c r="AZ14" i="7" s="1"/>
  <c r="K13" i="7"/>
  <c r="M13" i="7" s="1"/>
  <c r="M14" i="7" s="1"/>
  <c r="AZ4" i="7"/>
  <c r="AM4" i="7"/>
  <c r="Z4" i="7"/>
  <c r="M4" i="7"/>
  <c r="AO2" i="7"/>
  <c r="AB2" i="7"/>
  <c r="O2" i="7"/>
  <c r="B2" i="7"/>
  <c r="BJ47" i="6"/>
  <c r="BD47" i="6"/>
  <c r="N47" i="6"/>
  <c r="H47" i="6"/>
  <c r="BF46" i="6"/>
  <c r="BF44" i="6"/>
  <c r="BF43" i="6"/>
  <c r="BF42" i="6"/>
  <c r="BF41" i="6"/>
  <c r="BF40" i="6"/>
  <c r="BF39" i="6"/>
  <c r="BF38" i="6"/>
  <c r="BF37" i="6"/>
  <c r="BF36" i="6"/>
  <c r="BF35" i="6"/>
  <c r="BF32" i="6"/>
  <c r="BF31" i="6"/>
  <c r="BF30" i="6"/>
  <c r="BF29" i="6"/>
  <c r="J29" i="6"/>
  <c r="BJ23" i="6"/>
  <c r="BF23" i="6"/>
  <c r="N23" i="6"/>
  <c r="J23" i="6"/>
  <c r="BH22" i="6"/>
  <c r="L22" i="6"/>
  <c r="BH21" i="6"/>
  <c r="L21" i="6"/>
  <c r="BH20" i="6"/>
  <c r="L20" i="6"/>
  <c r="BH19" i="6"/>
  <c r="L19" i="6"/>
  <c r="BH18" i="6"/>
  <c r="L18" i="6"/>
  <c r="BH17" i="6"/>
  <c r="L17" i="6"/>
  <c r="BH16" i="6"/>
  <c r="L16" i="6"/>
  <c r="BH15" i="6"/>
  <c r="L15" i="6"/>
  <c r="BH14" i="6"/>
  <c r="L14" i="6"/>
  <c r="BH13" i="6"/>
  <c r="L13" i="6"/>
  <c r="BH12" i="6"/>
  <c r="L12" i="6"/>
  <c r="BH11" i="6"/>
  <c r="L11" i="6"/>
  <c r="BH9" i="6"/>
  <c r="L9" i="6"/>
  <c r="BH8" i="6"/>
  <c r="L8" i="6"/>
  <c r="BG1" i="6"/>
  <c r="AQ1" i="6"/>
  <c r="AA1" i="6"/>
  <c r="K1" i="6"/>
  <c r="F51" i="1"/>
  <c r="F38" i="1"/>
  <c r="I16" i="1"/>
  <c r="X51" i="4"/>
  <c r="M51" i="4"/>
  <c r="B51" i="4"/>
  <c r="X45" i="4"/>
  <c r="M45" i="4"/>
  <c r="B45" i="4"/>
  <c r="X44" i="4"/>
  <c r="M44" i="4"/>
  <c r="B44" i="4"/>
  <c r="X43" i="4"/>
  <c r="M43" i="4"/>
  <c r="B43" i="4"/>
  <c r="X42" i="4"/>
  <c r="M42" i="4"/>
  <c r="B42" i="4"/>
  <c r="X41" i="4"/>
  <c r="M41" i="4"/>
  <c r="B41" i="4"/>
  <c r="X40" i="4"/>
  <c r="M40" i="4"/>
  <c r="B40" i="4"/>
  <c r="X39" i="4"/>
  <c r="M39" i="4"/>
  <c r="B39" i="4"/>
  <c r="X38" i="4"/>
  <c r="M38" i="4"/>
  <c r="B38" i="4"/>
  <c r="X37" i="4"/>
  <c r="M37" i="4"/>
  <c r="B37" i="4"/>
  <c r="X36" i="4"/>
  <c r="M36" i="4"/>
  <c r="B36" i="4"/>
  <c r="X34" i="4"/>
  <c r="M34" i="4"/>
  <c r="B34" i="4"/>
  <c r="X32" i="4"/>
  <c r="M32" i="4"/>
  <c r="B32" i="4"/>
  <c r="X31" i="4"/>
  <c r="M31" i="4"/>
  <c r="B31" i="4"/>
  <c r="I21" i="4"/>
  <c r="I17" i="4"/>
  <c r="I54" i="3"/>
  <c r="I49" i="3"/>
  <c r="E35" i="3"/>
  <c r="E34" i="3"/>
  <c r="G19" i="3"/>
  <c r="E19" i="3"/>
  <c r="C52" i="2"/>
  <c r="C51" i="2"/>
  <c r="C50" i="2"/>
  <c r="C48" i="2"/>
  <c r="C46" i="2"/>
  <c r="I25" i="2"/>
  <c r="I22" i="2"/>
  <c r="I19" i="2"/>
  <c r="I22" i="4" l="1"/>
  <c r="I26" i="4"/>
  <c r="BH23" i="6"/>
  <c r="BF47" i="6"/>
  <c r="T56" i="3"/>
  <c r="I55" i="3"/>
  <c r="J47" i="6"/>
  <c r="I19" i="3"/>
  <c r="J16" i="1"/>
  <c r="F55" i="1"/>
  <c r="I38" i="2"/>
  <c r="L23" i="6"/>
  <c r="I25" i="3" l="1"/>
  <c r="I56" i="3" s="1"/>
  <c r="I40" i="3" l="1"/>
  <c r="I25" i="4"/>
  <c r="I27" i="4" s="1"/>
</calcChain>
</file>

<file path=xl/sharedStrings.xml><?xml version="1.0" encoding="utf-8"?>
<sst xmlns="http://schemas.openxmlformats.org/spreadsheetml/2006/main" count="2673" uniqueCount="605">
  <si>
    <t>BILAN PASSIF avant répartition</t>
  </si>
  <si>
    <t>BILAN PASSIF</t>
  </si>
  <si>
    <r>
      <t>D.G.I.</t>
    </r>
    <r>
      <rPr>
        <b/>
        <sz val="10"/>
        <rFont val="Arial Narrow"/>
        <family val="2"/>
      </rPr>
      <t xml:space="preserve"> N° 2051</t>
    </r>
  </si>
  <si>
    <t xml:space="preserve"> </t>
  </si>
  <si>
    <t>Désignation de l'entreprise :</t>
  </si>
  <si>
    <t>XXXXXX</t>
  </si>
  <si>
    <t>Capital social ou individuel (1)* Dont versé :</t>
  </si>
  <si>
    <t>DA</t>
  </si>
  <si>
    <t>Primes d'émission, fusion, d'apport, ...</t>
  </si>
  <si>
    <t>DB</t>
  </si>
  <si>
    <t>Ecarts de réévaluation (2)* (dt écart équiv :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</si>
  <si>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</si>
  <si>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</si>
  <si>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</si>
  <si>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</si>
  <si>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</si>
  <si>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</si>
  <si>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</si>
  <si>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(Dt réserves spéciales prov. fluctuation cours</t>
  </si>
  <si>
    <t>B1</t>
  </si>
  <si>
    <t>DF</t>
  </si>
  <si>
    <t>Autres réserves</t>
  </si>
  <si>
    <t>(Dt réserve achat oeuvres originales artistes vivants*</t>
  </si>
  <si>
    <t>EJ</t>
  </si>
  <si>
    <t>DG</t>
  </si>
  <si>
    <t>Report à nouveau</t>
  </si>
  <si>
    <t>DH</t>
  </si>
  <si>
    <t>RESULTAT DE L'EXERCICE (bénéfice ou perte)</t>
  </si>
  <si>
    <t>DI</t>
  </si>
  <si>
    <t>Subventions d'investissement</t>
  </si>
  <si>
    <t>DJ</t>
  </si>
  <si>
    <t>Provisions réglementées*</t>
  </si>
  <si>
    <t>DK</t>
  </si>
  <si>
    <t xml:space="preserve">TOTAL ( I ) </t>
  </si>
  <si>
    <t>DL</t>
  </si>
  <si>
    <t>Produit des émissions de titres participatifs</t>
  </si>
  <si>
    <t>DM</t>
  </si>
  <si>
    <t>Avances conditionnées</t>
  </si>
  <si>
    <t>DN</t>
  </si>
  <si>
    <t xml:space="preserve">TOTAL ( II ) </t>
  </si>
  <si>
    <t>DO</t>
  </si>
  <si>
    <t>Provisions pour risques</t>
  </si>
  <si>
    <t>DP</t>
  </si>
  <si>
    <t>Provisions pour charges</t>
  </si>
  <si>
    <t>DQ</t>
  </si>
  <si>
    <t xml:space="preserve">TOTAL ( III ) </t>
  </si>
  <si>
    <t>DR</t>
  </si>
  <si>
    <t>Emprunts obligataires convertibles</t>
  </si>
  <si>
    <t>DS</t>
  </si>
  <si>
    <t>Autres emprunts obligataires</t>
  </si>
  <si>
    <t>DT</t>
  </si>
  <si>
    <t>Emprunts et dettes auprès d'établissements de crédit (5)</t>
  </si>
  <si>
    <t>DU</t>
  </si>
  <si>
    <t>Emprunts et dettes financières (Dt emp part.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</si>
  <si>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</si>
  <si>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</si>
  <si>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</si>
  <si>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</si>
  <si>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</si>
  <si>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</si>
  <si>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</t>
  </si>
  <si>
    <t>DY</t>
  </si>
  <si>
    <t>Dettes sur immobilisations et comptes rattachés</t>
  </si>
  <si>
    <t>DZ</t>
  </si>
  <si>
    <t>Autres dettes</t>
  </si>
  <si>
    <t>EA</t>
  </si>
  <si>
    <t>Produits constatés d'avance (4)</t>
  </si>
  <si>
    <t>EB</t>
  </si>
  <si>
    <t xml:space="preserve">TOTAL ( IV ) </t>
  </si>
  <si>
    <t>EC</t>
  </si>
  <si>
    <t>Ecarts de conversion passif*</t>
  </si>
  <si>
    <t xml:space="preserve">( V ) </t>
  </si>
  <si>
    <t>ED</t>
  </si>
  <si>
    <t xml:space="preserve">TOTAL GENERAL  ( I à V ) </t>
  </si>
  <si>
    <t>EE</t>
  </si>
  <si>
    <t/>
  </si>
  <si>
    <t>Ecart de réévaluation incorporé au capital</t>
  </si>
  <si>
    <t>1B</t>
  </si>
  <si>
    <t>Dont    Réserve spéciale de réévaluation (1959)</t>
  </si>
  <si>
    <t>1C</t>
  </si>
  <si>
    <t xml:space="preserve">            Ecart de réévaluation libre</t>
  </si>
  <si>
    <t>1D</t>
  </si>
  <si>
    <t xml:space="preserve">            Réserve de réévaluation (1976)</t>
  </si>
  <si>
    <t>1E</t>
  </si>
  <si>
    <t>Dont réserve réglementée des plus-values à long terme*</t>
  </si>
  <si>
    <t>EF</t>
  </si>
  <si>
    <t>Dettes et produits constatés d'avance à moins d'un an</t>
  </si>
  <si>
    <t>EG</t>
  </si>
  <si>
    <t>Dt concours bancaires cour. &amp; soldes créditeurs de Banques &amp; CCP</t>
  </si>
  <si>
    <t>EH</t>
  </si>
  <si>
    <t>* Des explications concernant cette rubrique sont données dans la notice n° 2032.</t>
  </si>
  <si>
    <t xml:space="preserve">   COMPTE DE RESULTAT DE L'EXERCICE (En liste)</t>
  </si>
  <si>
    <r>
      <t>D.G.I.</t>
    </r>
    <r>
      <rPr>
        <b/>
        <sz val="10"/>
        <rFont val="Arial Narrow"/>
        <family val="2"/>
      </rPr>
      <t xml:space="preserve"> N° 2052</t>
    </r>
  </si>
  <si>
    <t>France</t>
  </si>
  <si>
    <t>Exportation</t>
  </si>
  <si>
    <t>Total</t>
  </si>
  <si>
    <t>et livraison intracom.</t>
  </si>
  <si>
    <t>Ventes de marchandises*</t>
  </si>
  <si>
    <t>FA</t>
  </si>
  <si>
    <t>FB</t>
  </si>
  <si>
    <t>FC</t>
  </si>
  <si>
    <t>Production vendue   - biens*</t>
  </si>
  <si>
    <t>FD</t>
  </si>
  <si>
    <t>FE</t>
  </si>
  <si>
    <t>FF</t>
  </si>
  <si>
    <t xml:space="preserve">                             - services*</t>
  </si>
  <si>
    <t>FG</t>
  </si>
  <si>
    <t>FH</t>
  </si>
  <si>
    <t>FI</t>
  </si>
  <si>
    <t>Chiffres d'affaires nets*</t>
  </si>
  <si>
    <t>FJ</t>
  </si>
  <si>
    <t>FK</t>
  </si>
  <si>
    <t>FL</t>
  </si>
  <si>
    <t>Production stockée*</t>
  </si>
  <si>
    <t>FM</t>
  </si>
  <si>
    <t>Production immobilisée*</t>
  </si>
  <si>
    <t>FN</t>
  </si>
  <si>
    <t>Subventions d'exploitation</t>
  </si>
  <si>
    <t>FO</t>
  </si>
  <si>
    <t>Reprises sur amortissements et provisions, transfert de charges* (9)</t>
  </si>
  <si>
    <t>FP</t>
  </si>
  <si>
    <t>Autres produits (1)    (11)</t>
  </si>
  <si>
    <t>FQ</t>
  </si>
  <si>
    <t xml:space="preserve">Total des produits d'exploitation ( 2 )  (I) </t>
  </si>
  <si>
    <t>FR</t>
  </si>
  <si>
    <t>Achats de marchandises (y compris droits de douane)*</t>
  </si>
  <si>
    <t>FS</t>
  </si>
  <si>
    <t>Variation de stocks (marchandises)*</t>
  </si>
  <si>
    <t>FT</t>
  </si>
  <si>
    <t>Achats de matières premières et autres appros (y compris droits douane)*</t>
  </si>
  <si>
    <t>FU</t>
  </si>
  <si>
    <t>Variation de stocks (matières premières et approvisionnements)*</t>
  </si>
  <si>
    <t>FV</t>
  </si>
  <si>
    <t>Autres achats et charges externes (3)  (6 bis)*</t>
  </si>
  <si>
    <t>FW</t>
  </si>
  <si>
    <t>Impôts, taxes et versements assimilés*</t>
  </si>
  <si>
    <t>FX</t>
  </si>
  <si>
    <t>Salaires et traitements*</t>
  </si>
  <si>
    <t>FY</t>
  </si>
  <si>
    <t>Charges sociales (10)</t>
  </si>
  <si>
    <t>FZ</t>
  </si>
  <si>
    <t>Dotations       Sur immobilisations</t>
  </si>
  <si>
    <t>GA</t>
  </si>
  <si>
    <t>d'exploitation</t>
  </si>
  <si>
    <t>GB</t>
  </si>
  <si>
    <t xml:space="preserve">                           Sur actif circulant : dotations aux provisions*</t>
  </si>
  <si>
    <t>GC</t>
  </si>
  <si>
    <t xml:space="preserve">                           Pour risques et charges: dotations aux provisions</t>
  </si>
  <si>
    <t>GD</t>
  </si>
  <si>
    <t>Autres charges (12)</t>
  </si>
  <si>
    <t>GE</t>
  </si>
  <si>
    <t xml:space="preserve">Total des charges d'exploitation ( 4 )  (II) </t>
  </si>
  <si>
    <t>GF</t>
  </si>
  <si>
    <t>1 - RESULTAT D'EXPLOITATION ( I - II )</t>
  </si>
  <si>
    <t>GG</t>
  </si>
  <si>
    <t>Bénéfice attribué ou perte transférée*</t>
  </si>
  <si>
    <t xml:space="preserve">(III) </t>
  </si>
  <si>
    <t>GH</t>
  </si>
  <si>
    <t>Perte supportée ou bénéfice transféré*</t>
  </si>
  <si>
    <t xml:space="preserve">(IV) </t>
  </si>
  <si>
    <t>GI</t>
  </si>
  <si>
    <t>Produits financiers de participations (5)</t>
  </si>
  <si>
    <t>GJ</t>
  </si>
  <si>
    <t>Produits des autres valeurs mobilières et créances de l'actif immobilisé (5)</t>
  </si>
  <si>
    <t>GK</t>
  </si>
  <si>
    <t>Autres intérêts et produits assimilés  (5)</t>
  </si>
  <si>
    <t>GL</t>
  </si>
  <si>
    <t>Reprises sur provisions et transferts de charges</t>
  </si>
  <si>
    <t>GM</t>
  </si>
  <si>
    <t>Différences positives de change</t>
  </si>
  <si>
    <t>GN</t>
  </si>
  <si>
    <t>Produits nets sur cessions de valeurs mobilières de placement</t>
  </si>
  <si>
    <t>GO</t>
  </si>
  <si>
    <t xml:space="preserve">Total des produits financiers   (V) </t>
  </si>
  <si>
    <t>GP</t>
  </si>
  <si>
    <t>Dotations financières aux amortissements et provisions*</t>
  </si>
  <si>
    <t>GQ</t>
  </si>
  <si>
    <t>Intérêts et charges assimilées (6)</t>
  </si>
  <si>
    <t>GR</t>
  </si>
  <si>
    <t>Différences négatives de change</t>
  </si>
  <si>
    <t>GS</t>
  </si>
  <si>
    <t>Charges nettes sur cessions de valeurs mobilières de placement</t>
  </si>
  <si>
    <t>GT</t>
  </si>
  <si>
    <t xml:space="preserve">Total des charges financières (VI) </t>
  </si>
  <si>
    <t>GU</t>
  </si>
  <si>
    <t>2 - RESULTAT FINANCIER (V - VI)</t>
  </si>
  <si>
    <t>GV</t>
  </si>
  <si>
    <t>3 - RESULTAT COURANT AVANT IMPOTS (I- II + III - IV + V - VI)</t>
  </si>
  <si>
    <t>GW</t>
  </si>
  <si>
    <t>(RENVOIS : voir tableau n° 2053) * Des explications concernant cette rubrique sont données dans la notice n° 2032.</t>
  </si>
  <si>
    <t xml:space="preserve">  COMPTE DE RESULTAT DE L'EXERCICE (Suite)</t>
  </si>
  <si>
    <r>
      <t>D.G.I.</t>
    </r>
    <r>
      <rPr>
        <b/>
        <sz val="10"/>
        <rFont val="Arial Narrow"/>
        <family val="2"/>
      </rPr>
      <t xml:space="preserve"> N° 2053</t>
    </r>
  </si>
  <si>
    <t>Désignation de l'entreprise</t>
  </si>
  <si>
    <t>Produits exceptionnels sur opérations de gestion</t>
  </si>
  <si>
    <t>HA</t>
  </si>
  <si>
    <t>Produits exceptionnels sur opérations en capital*</t>
  </si>
  <si>
    <t>HB</t>
  </si>
  <si>
    <t>Reprises sur provisions et transfert de charges</t>
  </si>
  <si>
    <t>HC</t>
  </si>
  <si>
    <t>Total des produits exceptionnels (7)  (VII)</t>
  </si>
  <si>
    <t>HD</t>
  </si>
  <si>
    <t>Charges exceptionnelles sur opérations de gestion (6 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</si>
  <si>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</si>
  <si>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</si>
  <si>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</si>
  <si>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</si>
  <si>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</si>
  <si>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(VIII)</t>
  </si>
  <si>
    <t>HH</t>
  </si>
  <si>
    <t>4 - RESULTAT EXCEPTIONNEL (VII-VIII)</t>
  </si>
  <si>
    <t>HI</t>
  </si>
  <si>
    <t>Participation des salariés aux résultats de l'entreprise</t>
  </si>
  <si>
    <t>(IX)</t>
  </si>
  <si>
    <t>HJ</t>
  </si>
  <si>
    <t>Impôt sur les bénéfices*</t>
  </si>
  <si>
    <t>(X)</t>
  </si>
  <si>
    <t>HK</t>
  </si>
  <si>
    <t>TOTAL DES PRODUITS (I + III + V + VII)</t>
  </si>
  <si>
    <t>HL</t>
  </si>
  <si>
    <t>TOTAL DES CHARGES (II + IV + VI + VIII + IX + X)</t>
  </si>
  <si>
    <t>HM</t>
  </si>
  <si>
    <t>5 - BENEFICE ou PERTE (Total des produits - total des charges)</t>
  </si>
  <si>
    <t>HN</t>
  </si>
  <si>
    <t>Dont produits nets partiels sur opérations à long terme</t>
  </si>
  <si>
    <t>HO</t>
  </si>
  <si>
    <t>Dont    - produits de locations immobilières</t>
  </si>
  <si>
    <t>HY</t>
  </si>
  <si>
    <t xml:space="preserve">           - produits d'exploit. afférents à des exercices antérieurs (détail (8))</t>
  </si>
  <si>
    <t>1G</t>
  </si>
  <si>
    <t>Dont   - Crédit bail mobilier*</t>
  </si>
  <si>
    <t>HP</t>
  </si>
  <si>
    <t xml:space="preserve">          - Crédit bail immobilier</t>
  </si>
  <si>
    <t>HQ</t>
  </si>
  <si>
    <t>Dont charges d'exploitation afférentes à des exercices antérieurs (détail (8))</t>
  </si>
  <si>
    <t>1H</t>
  </si>
  <si>
    <t>Dont produits concernant les entreprises liées</t>
  </si>
  <si>
    <t>1J</t>
  </si>
  <si>
    <t>Dont intérêts concernant les entreprises liées</t>
  </si>
  <si>
    <t>1K</t>
  </si>
  <si>
    <t>Dont dons faits aux organismes d'intérêt général (art. 238 bis du C.G.I.)</t>
  </si>
  <si>
    <t>HX</t>
  </si>
  <si>
    <t>Dont transferts de charges</t>
  </si>
  <si>
    <t>A1</t>
  </si>
  <si>
    <t>Dont cotisations personnelles de l'exploitant (13)</t>
  </si>
  <si>
    <t>A2</t>
  </si>
  <si>
    <t>Dont redevances pour concession de brevets, licences (produits)</t>
  </si>
  <si>
    <t>A3</t>
  </si>
  <si>
    <t>Dont redevances pour concessions de brevets, licences (charges)</t>
  </si>
  <si>
    <t>A4</t>
  </si>
  <si>
    <t>Primes/cotis. comp. persos : 
A6-Facul. A9-Oblig.</t>
  </si>
  <si>
    <t>A6</t>
  </si>
  <si>
    <t>A9</t>
  </si>
  <si>
    <r>
      <t xml:space="preserve">Détail des produits et charges exceptionnels </t>
    </r>
    <r>
      <rPr>
        <sz val="8"/>
        <rFont val="Arial Narrow"/>
        <family val="2"/>
      </rPr>
      <t>(si insuf., joindre état même type)</t>
    </r>
  </si>
  <si>
    <t>Charges except.</t>
  </si>
  <si>
    <t>Détail des produits et charges sur exercices antérieurs :</t>
  </si>
  <si>
    <t>EXERCICE N</t>
  </si>
  <si>
    <t>Charges antér.</t>
  </si>
  <si>
    <t>BILAN-ACTIF</t>
  </si>
  <si>
    <t>D.G.I. N° 2050</t>
  </si>
  <si>
    <t>Désignation :</t>
  </si>
  <si>
    <t xml:space="preserve">Durée de l'exercice exprimée en nombre de mois* </t>
  </si>
  <si>
    <t>Durée exercice</t>
  </si>
  <si>
    <t>Durée de l'exercice précédent*</t>
  </si>
  <si>
    <t>Adresse</t>
  </si>
  <si>
    <t>Numéro SIRET</t>
  </si>
  <si>
    <t>Code APE  :</t>
  </si>
  <si>
    <t>6202A</t>
  </si>
  <si>
    <t>Déclaration souscrite en</t>
  </si>
  <si>
    <t>Exercice N clos le,</t>
  </si>
  <si>
    <t>A7</t>
  </si>
  <si>
    <t>Francs</t>
  </si>
  <si>
    <t>A8</t>
  </si>
  <si>
    <t>x</t>
  </si>
  <si>
    <t>Euros</t>
  </si>
  <si>
    <t xml:space="preserve">Brut </t>
  </si>
  <si>
    <t>Amort. provisions</t>
  </si>
  <si>
    <t>Net</t>
  </si>
  <si>
    <t xml:space="preserve">Net </t>
  </si>
  <si>
    <r>
      <t xml:space="preserve">Capital souscrit non appelé                                      </t>
    </r>
    <r>
      <rPr>
        <b/>
        <sz val="9"/>
        <rFont val="Arial Narrow"/>
        <family val="2"/>
      </rPr>
      <t>(I)</t>
    </r>
  </si>
  <si>
    <t>AA</t>
  </si>
  <si>
    <t>Frais d'établissement*</t>
  </si>
  <si>
    <t>AB</t>
  </si>
  <si>
    <t>AC</t>
  </si>
  <si>
    <t>Frais de recherche et développement*</t>
  </si>
  <si>
    <t>AD</t>
  </si>
  <si>
    <t>AE</t>
  </si>
  <si>
    <t>Concessions, brevets, droits similaires</t>
  </si>
  <si>
    <t>AF</t>
  </si>
  <si>
    <t>AG</t>
  </si>
  <si>
    <t>Fonds commercial (1)</t>
  </si>
  <si>
    <t>AH</t>
  </si>
  <si>
    <t>AI</t>
  </si>
  <si>
    <t>Autres immobilisations incorporelles</t>
  </si>
  <si>
    <t>AJ</t>
  </si>
  <si>
    <t>AK</t>
  </si>
  <si>
    <t>Avances acomptes immob incorporelles</t>
  </si>
  <si>
    <t>AL</t>
  </si>
  <si>
    <t>AM</t>
  </si>
  <si>
    <t>Terrains</t>
  </si>
  <si>
    <t>AN</t>
  </si>
  <si>
    <t>Constructions</t>
  </si>
  <si>
    <t>AP</t>
  </si>
  <si>
    <t>Install. tech., mat. et outillages industriels</t>
  </si>
  <si>
    <t>AR</t>
  </si>
  <si>
    <t>Autres immobilisations corporelles</t>
  </si>
  <si>
    <t>AT</t>
  </si>
  <si>
    <t>AU</t>
  </si>
  <si>
    <t>Immobilisations en cours</t>
  </si>
  <si>
    <t>AV</t>
  </si>
  <si>
    <t>Avances acomptes immob corporelles</t>
  </si>
  <si>
    <t>AX</t>
  </si>
  <si>
    <t>AY</t>
  </si>
  <si>
    <t>Participations évaluées méthode équiv.</t>
  </si>
  <si>
    <t>CS</t>
  </si>
  <si>
    <t>CT</t>
  </si>
  <si>
    <t>Autres participations</t>
  </si>
  <si>
    <t>CU</t>
  </si>
  <si>
    <t>CV</t>
  </si>
  <si>
    <t>Créances rattachées à des participations</t>
  </si>
  <si>
    <t>BB</t>
  </si>
  <si>
    <t>BC</t>
  </si>
  <si>
    <t>Autres titres immobilisés</t>
  </si>
  <si>
    <t>BD</t>
  </si>
  <si>
    <t>BE</t>
  </si>
  <si>
    <t>Prêts</t>
  </si>
  <si>
    <t>BF</t>
  </si>
  <si>
    <t>BG</t>
  </si>
  <si>
    <t>Autres immobilisations financières*</t>
  </si>
  <si>
    <t>BH</t>
  </si>
  <si>
    <t>BI</t>
  </si>
  <si>
    <t>TOTAL (II)</t>
  </si>
  <si>
    <t>BJ</t>
  </si>
  <si>
    <t>BK</t>
  </si>
  <si>
    <t>Matières premières, approvisionnements</t>
  </si>
  <si>
    <t>BL</t>
  </si>
  <si>
    <t>En cours de production de biens</t>
  </si>
  <si>
    <t>BN</t>
  </si>
  <si>
    <t>En cours de production de services</t>
  </si>
  <si>
    <t>BP</t>
  </si>
  <si>
    <t>Produits intermédiaires et finis</t>
  </si>
  <si>
    <t>BR</t>
  </si>
  <si>
    <t>Marchandises</t>
  </si>
  <si>
    <t>BT</t>
  </si>
  <si>
    <t>Avances et acptes versés sur commandes</t>
  </si>
  <si>
    <t>BV</t>
  </si>
  <si>
    <t>Clients et comptes rattachés (3)*</t>
  </si>
  <si>
    <t>BX</t>
  </si>
  <si>
    <t>BY</t>
  </si>
  <si>
    <t>Autres créances (3)</t>
  </si>
  <si>
    <t>BZ</t>
  </si>
  <si>
    <t>Capital souscrit et appelé, non versé</t>
  </si>
  <si>
    <t>CB</t>
  </si>
  <si>
    <t>Val. mob., dont :</t>
  </si>
  <si>
    <t>CD</t>
  </si>
  <si>
    <t>Disponibilités</t>
  </si>
  <si>
    <t>CF</t>
  </si>
  <si>
    <t>Charges constatées d'avance (3)*</t>
  </si>
  <si>
    <t>CH</t>
  </si>
  <si>
    <t>TOTAL (III)</t>
  </si>
  <si>
    <t>CJ</t>
  </si>
  <si>
    <t>CK</t>
  </si>
  <si>
    <r>
      <t xml:space="preserve">Charges à répartir s.plus.exercices*       </t>
    </r>
    <r>
      <rPr>
        <b/>
        <sz val="9"/>
        <rFont val="Arial Narrow"/>
        <family val="2"/>
      </rPr>
      <t>(IV)</t>
    </r>
  </si>
  <si>
    <t>CL</t>
  </si>
  <si>
    <r>
      <t xml:space="preserve">Primes de remboursement oblig.             </t>
    </r>
    <r>
      <rPr>
        <b/>
        <sz val="9"/>
        <rFont val="Arial Narrow"/>
        <family val="2"/>
      </rPr>
      <t>(V)</t>
    </r>
  </si>
  <si>
    <t>CM</t>
  </si>
  <si>
    <r>
      <t xml:space="preserve">Ecarts de conversion actif*                      </t>
    </r>
    <r>
      <rPr>
        <b/>
        <sz val="9"/>
        <rFont val="Arial Narrow"/>
        <family val="2"/>
      </rPr>
      <t>(VI)</t>
    </r>
  </si>
  <si>
    <t>CN</t>
  </si>
  <si>
    <t>TOTAL GENERAL  (I à VI)</t>
  </si>
  <si>
    <t>CO</t>
  </si>
  <si>
    <t>1A</t>
  </si>
  <si>
    <t>(2) part à moins d'un</t>
  </si>
  <si>
    <t>(3) part à plus 1 an</t>
  </si>
  <si>
    <t>Renvois (1) Dt droit au bail :</t>
  </si>
  <si>
    <t>an immob fin. nettes</t>
  </si>
  <si>
    <t>CP</t>
  </si>
  <si>
    <t>CR</t>
  </si>
  <si>
    <t>Clause de réserve</t>
  </si>
  <si>
    <t>Immobilisations :</t>
  </si>
  <si>
    <t>Stocks :</t>
  </si>
  <si>
    <t>Créances :</t>
  </si>
  <si>
    <t>de propriété :</t>
  </si>
  <si>
    <t>* Des explications concernant cette rubrique sont données dans la notice n° 2032</t>
  </si>
  <si>
    <t>Créances client cédées - Affacturage</t>
  </si>
  <si>
    <t>Ajout</t>
  </si>
  <si>
    <t>Renseigner les partie grises de cet onglet</t>
  </si>
  <si>
    <t>Renseigner chaque onglet pour la partie chiffrée</t>
  </si>
  <si>
    <t>Vous pouvez utiliser les onglets Sheet(i) à votrel oisir</t>
  </si>
  <si>
    <t>Nom de l'entreprise :</t>
  </si>
  <si>
    <t>Dernier exercice</t>
  </si>
  <si>
    <t>Exercice précédent</t>
  </si>
  <si>
    <t>Avant</t>
  </si>
  <si>
    <t>Du</t>
  </si>
  <si>
    <t>au</t>
  </si>
  <si>
    <t>ETAT DES ECHEANCES DES CREANCES ET</t>
  </si>
  <si>
    <t>D.G.I. N° 2057</t>
  </si>
  <si>
    <t>DES DETTES A LA CLOTURE DE L'EXERCICE*</t>
  </si>
  <si>
    <t xml:space="preserve">Désignation de l'entreprise </t>
  </si>
  <si>
    <t>CADRE A</t>
  </si>
  <si>
    <t>ETAT DES CREANCES</t>
  </si>
  <si>
    <t>Montant brut</t>
  </si>
  <si>
    <t>A 1 an au plus</t>
  </si>
  <si>
    <t>A plus d'un an</t>
  </si>
  <si>
    <t>UL</t>
  </si>
  <si>
    <t>UM</t>
  </si>
  <si>
    <t>UN</t>
  </si>
  <si>
    <t>Prêts (1)  (2)</t>
  </si>
  <si>
    <t>UP</t>
  </si>
  <si>
    <t>UR</t>
  </si>
  <si>
    <t>US</t>
  </si>
  <si>
    <t>Autres immobilisations financières</t>
  </si>
  <si>
    <t>UT</t>
  </si>
  <si>
    <t>UV</t>
  </si>
  <si>
    <t>UW</t>
  </si>
  <si>
    <t>Clients douteux ou litigieux</t>
  </si>
  <si>
    <t>VA</t>
  </si>
  <si>
    <t>Autres créances clients</t>
  </si>
  <si>
    <t>(prov.antér.constituée)</t>
  </si>
  <si>
    <t>UX</t>
  </si>
  <si>
    <t>Créance représentative de titres prêtés*</t>
  </si>
  <si>
    <t>UQ</t>
  </si>
  <si>
    <t>UU</t>
  </si>
  <si>
    <t>Personnel et comptes rattachés</t>
  </si>
  <si>
    <t>UY</t>
  </si>
  <si>
    <t>Sécurité sociale et autres organismes sociaux</t>
  </si>
  <si>
    <t>UZ</t>
  </si>
  <si>
    <t>Impôts sur les bénéfices</t>
  </si>
  <si>
    <t>VM</t>
  </si>
  <si>
    <t xml:space="preserve">Etat et autres </t>
  </si>
  <si>
    <t>Taxes sur la valeur ajoutée</t>
  </si>
  <si>
    <t>VB</t>
  </si>
  <si>
    <t>collectivités</t>
  </si>
  <si>
    <t>Autres impôts, taxes, versements assimilés</t>
  </si>
  <si>
    <t>VN</t>
  </si>
  <si>
    <t>publiques</t>
  </si>
  <si>
    <t>Divers</t>
  </si>
  <si>
    <t>VP</t>
  </si>
  <si>
    <t>Groupe et associés (2)</t>
  </si>
  <si>
    <t>VC</t>
  </si>
  <si>
    <t>Débiteurs div. (dt créances relatives à opérations pension de titres)</t>
  </si>
  <si>
    <t>VR</t>
  </si>
  <si>
    <t>Charges constatées d'avance</t>
  </si>
  <si>
    <t>VS</t>
  </si>
  <si>
    <t>TOTAUX</t>
  </si>
  <si>
    <t>VT</t>
  </si>
  <si>
    <t>VU</t>
  </si>
  <si>
    <t>VV</t>
  </si>
  <si>
    <t>A plus d'un an et</t>
  </si>
  <si>
    <t>CADRE B</t>
  </si>
  <si>
    <t>ETAT DES DETTES</t>
  </si>
  <si>
    <t>5 ans au plus</t>
  </si>
  <si>
    <t>A plus de 5 ans</t>
  </si>
  <si>
    <t>Emprunts obligataires convertibles (1)</t>
  </si>
  <si>
    <t>7Y</t>
  </si>
  <si>
    <t>Autres emprunts obligataires (1)</t>
  </si>
  <si>
    <t>7Z</t>
  </si>
  <si>
    <t>Emprunts et dettes</t>
  </si>
  <si>
    <t>à 1 an max à l'origine</t>
  </si>
  <si>
    <t>VG</t>
  </si>
  <si>
    <t>auprès des établissements</t>
  </si>
  <si>
    <t>de crédit (1)</t>
  </si>
  <si>
    <t>à + 1 an à l'origine</t>
  </si>
  <si>
    <t>VH</t>
  </si>
  <si>
    <t>Emprunts et dettes financières divers 1/2</t>
  </si>
  <si>
    <t>8A</t>
  </si>
  <si>
    <t>Fournisseurs et comptes rattachés</t>
  </si>
  <si>
    <t>8B</t>
  </si>
  <si>
    <t>8C</t>
  </si>
  <si>
    <t>Sécurité sociale autres organismes sociaux</t>
  </si>
  <si>
    <t>8D</t>
  </si>
  <si>
    <t>Etat et</t>
  </si>
  <si>
    <t>Impôts sur bénéfices</t>
  </si>
  <si>
    <t>8E</t>
  </si>
  <si>
    <t>autres</t>
  </si>
  <si>
    <t>Taxe sur valeur ajoutée</t>
  </si>
  <si>
    <t>VW</t>
  </si>
  <si>
    <t>Obligations cautionn.</t>
  </si>
  <si>
    <t>VX</t>
  </si>
  <si>
    <t>Autres impôts,taxes...</t>
  </si>
  <si>
    <t>VQ</t>
  </si>
  <si>
    <t>Dettes sur immobilisations,cptes rattachés</t>
  </si>
  <si>
    <t>8J</t>
  </si>
  <si>
    <t>Groupes et associés (2)</t>
  </si>
  <si>
    <t>VI</t>
  </si>
  <si>
    <t>8K</t>
  </si>
  <si>
    <t>Dette représentative de titres prêtés</t>
  </si>
  <si>
    <t>SZ</t>
  </si>
  <si>
    <t>Produits constatés d'avance</t>
  </si>
  <si>
    <t>8L</t>
  </si>
  <si>
    <t>VY</t>
  </si>
  <si>
    <t>VZ</t>
  </si>
  <si>
    <t>R</t>
  </si>
  <si>
    <t>Emprunts souscrits en cours d'exercice</t>
  </si>
  <si>
    <t>VJ</t>
  </si>
  <si>
    <t>N</t>
  </si>
  <si>
    <t>Montant des divers emprunts et dettes</t>
  </si>
  <si>
    <t>E</t>
  </si>
  <si>
    <t>Emprunts remboursés en cours d'exercice</t>
  </si>
  <si>
    <t>VK</t>
  </si>
  <si>
    <t>V</t>
  </si>
  <si>
    <t>auprès des associés personnes physiques</t>
  </si>
  <si>
    <t>VL</t>
  </si>
  <si>
    <t>TABLEAU D'AFFECTATION DU RESULTAT</t>
  </si>
  <si>
    <t>D.G.I. N° 2058-C</t>
  </si>
  <si>
    <t>ET RENSEIGNEMENTS DIVERS</t>
  </si>
  <si>
    <t>Désignation de l'entreprise : KEONYS</t>
  </si>
  <si>
    <t xml:space="preserve">TABLEAU D'AFFECTATION DU RESULTAT DE L'EXERCICE PRECEDENT  </t>
  </si>
  <si>
    <t>(Ent. soumises à l'impôt sur les sociétés) (1)</t>
  </si>
  <si>
    <t>Report à nouveau figurant au bilan de l'exercice antérieur à celui de cette déclaration</t>
  </si>
  <si>
    <t>0C</t>
  </si>
  <si>
    <t>Résultat de l'exercice précédant celui pour lequel la déclaration est établie</t>
  </si>
  <si>
    <t>0D</t>
  </si>
  <si>
    <t>Prélévements sur</t>
  </si>
  <si>
    <t xml:space="preserve"> -</t>
  </si>
  <si>
    <t>les réserves</t>
  </si>
  <si>
    <t>(à détailler)</t>
  </si>
  <si>
    <t>Sous-total (à reporter dans la colonne de droite)</t>
  </si>
  <si>
    <t>0E</t>
  </si>
  <si>
    <t xml:space="preserve">TOTAL I </t>
  </si>
  <si>
    <t>Affectations</t>
  </si>
  <si>
    <t>- Réserve légale</t>
  </si>
  <si>
    <t>ZB</t>
  </si>
  <si>
    <t>aux</t>
  </si>
  <si>
    <t>- Réserve spéciale des plus-values à long terme</t>
  </si>
  <si>
    <t>ZC</t>
  </si>
  <si>
    <t>réserves</t>
  </si>
  <si>
    <t>ZD</t>
  </si>
  <si>
    <t>A5</t>
  </si>
  <si>
    <t>Dividendes</t>
  </si>
  <si>
    <t>ZE</t>
  </si>
  <si>
    <t>Autres répartitions</t>
  </si>
  <si>
    <t>ZG</t>
  </si>
  <si>
    <t>(N.B. Le total I doit nécessairement être égal au total II)</t>
  </si>
  <si>
    <t xml:space="preserve">TOTAL II </t>
  </si>
  <si>
    <t>ZH</t>
  </si>
  <si>
    <t xml:space="preserve"> RENSEIGNEMENTS DIVERS</t>
  </si>
  <si>
    <t>Exercice N</t>
  </si>
  <si>
    <t>Exercice N-1</t>
  </si>
  <si>
    <t>- Engagements de crédit-bail mobilier</t>
  </si>
  <si>
    <t>YQ</t>
  </si>
  <si>
    <t>- Engagements de crédit-bail immobilier</t>
  </si>
  <si>
    <t>YR</t>
  </si>
  <si>
    <t>- Effets portés à l'escompte et non échus</t>
  </si>
  <si>
    <t>YS</t>
  </si>
  <si>
    <t>- Sous-traitance</t>
  </si>
  <si>
    <t>YT</t>
  </si>
  <si>
    <t>- Locations, charges locatives et de copropriété</t>
  </si>
  <si>
    <t>XQ</t>
  </si>
  <si>
    <t>YU</t>
  </si>
  <si>
    <t>SS</t>
  </si>
  <si>
    <t>- Rétrocessions d'honoraires, commissions et courtages</t>
  </si>
  <si>
    <t>YV</t>
  </si>
  <si>
    <t>- Autres comptes</t>
  </si>
  <si>
    <t>ST</t>
  </si>
  <si>
    <t>Total du poste correspondant à la ligne FW du tableau n°2052</t>
  </si>
  <si>
    <t>ZJ</t>
  </si>
  <si>
    <t>YW</t>
  </si>
  <si>
    <t>ZS</t>
  </si>
  <si>
    <t>9Z</t>
  </si>
  <si>
    <t>Total du compte correspondant à la ligne FX du tableau n°2052</t>
  </si>
  <si>
    <t>YX</t>
  </si>
  <si>
    <t>- Montant de la T.V.A. collectée</t>
  </si>
  <si>
    <t>YY</t>
  </si>
  <si>
    <t xml:space="preserve">  des biens et services ne constituant pas des immobilisations</t>
  </si>
  <si>
    <t>YZ</t>
  </si>
  <si>
    <t>- Montant de l'avoir fiscal imputé sur l'impôt sur les sociétés</t>
  </si>
  <si>
    <t>ZA</t>
  </si>
  <si>
    <t xml:space="preserve">   et correspondant aux dividendes perçus*</t>
  </si>
  <si>
    <t>0B</t>
  </si>
  <si>
    <t xml:space="preserve">   des salaires DADS 1 ou mod. 2460 ou modèle 2462 de 2000)*</t>
  </si>
  <si>
    <t>0S</t>
  </si>
  <si>
    <t xml:space="preserve">   la première option pour le régime simplifié d'imposition*</t>
  </si>
  <si>
    <t>Société : Résultat comme si elle n'avait</t>
  </si>
  <si>
    <t>jamais été membre du grpe</t>
  </si>
  <si>
    <t>JA</t>
  </si>
  <si>
    <t>JB</t>
  </si>
  <si>
    <t>Imputations</t>
  </si>
  <si>
    <t>JC</t>
  </si>
  <si>
    <t>Groupe: Résultat d'ens.</t>
  </si>
  <si>
    <t>JD</t>
  </si>
  <si>
    <t>JE</t>
  </si>
  <si>
    <t>JF</t>
  </si>
  <si>
    <t>Selon le cas, indiquer 1 si bénéfice consolidé, 2 si bénéfice</t>
  </si>
  <si>
    <t>Société mère : 1</t>
  </si>
  <si>
    <t>N° SIRET de la</t>
  </si>
  <si>
    <t>intégré, 3 si régime de groupe.</t>
  </si>
  <si>
    <t xml:space="preserve">JG </t>
  </si>
  <si>
    <r>
      <t xml:space="preserve">Filiale : 2       </t>
    </r>
    <r>
      <rPr>
        <b/>
        <sz val="9"/>
        <rFont val="Arial Narrow"/>
        <family val="2"/>
      </rPr>
      <t>JH</t>
    </r>
  </si>
  <si>
    <t>soc . mère</t>
  </si>
  <si>
    <t>JJ</t>
  </si>
  <si>
    <t>Numéro de centre de gestion agréé* :</t>
  </si>
  <si>
    <t>XP</t>
  </si>
  <si>
    <t>Effec. moyen personnel* (dt apprentis :</t>
  </si>
  <si>
    <t xml:space="preserve"> handicapés :</t>
  </si>
  <si>
    <t>YP</t>
  </si>
  <si>
    <t xml:space="preserve">  sommes mises à la disposition de la société*</t>
  </si>
  <si>
    <t>ZK</t>
  </si>
  <si>
    <t>%</t>
  </si>
  <si>
    <t>Filiales et participations :   La liste prévue par art. 38 II de l'ann. III au C.G.I. (2059G)</t>
  </si>
  <si>
    <t>Si filiales et part. mettre 1</t>
  </si>
  <si>
    <t xml:space="preserve">                                         doit être jointe obligatoirement à la présente déclaration</t>
  </si>
  <si>
    <r>
      <t xml:space="preserve">sinon mettre 0 en  </t>
    </r>
    <r>
      <rPr>
        <b/>
        <sz val="9"/>
        <rFont val="Arial Narrow"/>
        <family val="2"/>
      </rPr>
      <t>ZR</t>
    </r>
  </si>
  <si>
    <t>ZR</t>
  </si>
  <si>
    <t>* Des explications concernant cette rubrique sont données dans la notice n° 2032. (et dans la notice n° 2058 pour le régime de groupe)</t>
  </si>
  <si>
    <t xml:space="preserve">Merci de ne pas modifer le format des pages 1,2,3,4,8 et 11 </t>
  </si>
  <si>
    <t>ANALYSE FINANCIERE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</si>
</sst>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€&quot;_ ;_ * \(#,##0.00\)\ &quot;€&quot;_ ;_ * &quot;-&quot;??_)\ &quot;€&quot;_ ;_ @_ "/>
    <numFmt numFmtId="164" formatCode="dd\-mmm\-yyyy"/>
    <numFmt numFmtId="165" formatCode="###,###,##0;[Red]\-###,###,##0;;[Red]&quot;Erreur&quot;"/>
    <numFmt numFmtId="166" formatCode="0;\-0;"/>
    <numFmt numFmtId="167" formatCode="000&quot; &quot;000&quot; &quot;000&quot; &quot;00000"/>
    <numFmt numFmtId="168" formatCode="dd/mm/yy;@"/>
    <numFmt numFmtId="169" formatCode="#,##0;[Red]\-#,##0;#,##0;[Red]&quot;Erreur&quot;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sz val="7"/>
      <name val="Arial Narrow"/>
      <family val="2"/>
    </font>
    <font>
      <sz val="7.5"/>
      <name val="Arial Narrow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1" tint="0.3499862666707357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9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45"/>
      </right>
      <top/>
      <bottom style="thin">
        <color indexed="4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 style="medium">
        <color indexed="45"/>
      </right>
      <top/>
      <bottom/>
      <diagonal/>
    </border>
    <border>
      <left/>
      <right style="thin">
        <color indexed="45"/>
      </right>
      <top style="medium">
        <color indexed="45"/>
      </top>
      <bottom/>
      <diagonal/>
    </border>
    <border>
      <left/>
      <right style="thin">
        <color indexed="45"/>
      </right>
      <top/>
      <bottom/>
      <diagonal/>
    </border>
    <border>
      <left style="thin">
        <color indexed="45"/>
      </left>
      <right/>
      <top/>
      <bottom style="thin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 style="thin">
        <color indexed="45"/>
      </right>
      <top style="thin">
        <color indexed="45"/>
      </top>
      <bottom/>
      <diagonal/>
    </border>
    <border>
      <left/>
      <right style="thin">
        <color indexed="45"/>
      </right>
      <top/>
      <bottom style="medium">
        <color indexed="45"/>
      </bottom>
      <diagonal/>
    </border>
    <border>
      <left/>
      <right style="thin">
        <color indexed="64"/>
      </right>
      <top/>
      <bottom style="medium">
        <color indexed="45"/>
      </bottom>
      <diagonal/>
    </border>
    <border>
      <left style="thin">
        <color indexed="45"/>
      </left>
      <right style="thin">
        <color indexed="45"/>
      </right>
      <top style="medium">
        <color indexed="45"/>
      </top>
      <bottom/>
      <diagonal/>
    </border>
    <border>
      <left style="thin">
        <color indexed="45"/>
      </left>
      <right style="thin">
        <color indexed="45"/>
      </right>
      <top/>
      <bottom/>
      <diagonal/>
    </border>
    <border>
      <left/>
      <right style="thin">
        <color indexed="45"/>
      </right>
      <top/>
      <bottom style="medium">
        <color indexed="9"/>
      </bottom>
      <diagonal/>
    </border>
    <border>
      <left style="thin">
        <color indexed="45"/>
      </left>
      <right style="thin">
        <color indexed="45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45"/>
      </right>
      <top style="medium">
        <color indexed="9"/>
      </top>
      <bottom/>
      <diagonal/>
    </border>
    <border>
      <left style="thin">
        <color indexed="45"/>
      </left>
      <right style="thin">
        <color indexed="45"/>
      </right>
      <top style="medium">
        <color indexed="9"/>
      </top>
      <bottom/>
      <diagonal/>
    </border>
    <border>
      <left/>
      <right style="medium">
        <color indexed="45"/>
      </right>
      <top/>
      <bottom style="hair">
        <color indexed="23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45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45"/>
      </bottom>
      <diagonal/>
    </border>
    <border>
      <left/>
      <right style="thin">
        <color indexed="45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thin">
        <color indexed="45"/>
      </bottom>
      <diagonal/>
    </border>
    <border>
      <left/>
      <right style="thin">
        <color indexed="45"/>
      </right>
      <top style="medium">
        <color indexed="9"/>
      </top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 style="medium">
        <color indexed="64"/>
      </right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5"/>
      </left>
      <right/>
      <top style="medium">
        <color indexed="45"/>
      </top>
      <bottom style="medium">
        <color indexed="45"/>
      </bottom>
      <diagonal/>
    </border>
    <border>
      <left/>
      <right style="medium">
        <color indexed="45"/>
      </right>
      <top style="medium">
        <color indexed="45"/>
      </top>
      <bottom style="medium">
        <color indexed="45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45"/>
      </bottom>
      <diagonal/>
    </border>
    <border>
      <left/>
      <right style="medium">
        <color indexed="45"/>
      </right>
      <top/>
      <bottom style="thin">
        <color indexed="45"/>
      </bottom>
      <diagonal/>
    </border>
    <border>
      <left style="medium">
        <color indexed="64"/>
      </left>
      <right/>
      <top/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/>
      <top/>
      <bottom/>
      <diagonal/>
    </border>
    <border>
      <left/>
      <right/>
      <top style="medium">
        <color indexed="11"/>
      </top>
      <bottom style="medium">
        <color indexed="11"/>
      </bottom>
      <diagonal/>
    </border>
    <border>
      <left style="thin">
        <color indexed="64"/>
      </left>
      <right style="thin">
        <color indexed="45"/>
      </right>
      <top/>
      <bottom/>
      <diagonal/>
    </border>
    <border>
      <left style="medium">
        <color indexed="64"/>
      </left>
      <right/>
      <top/>
      <bottom style="medium">
        <color indexed="45"/>
      </bottom>
      <diagonal/>
    </border>
    <border>
      <left style="medium">
        <color indexed="45"/>
      </left>
      <right style="medium">
        <color indexed="45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45"/>
      </right>
      <top/>
      <bottom style="thin">
        <color indexed="64"/>
      </bottom>
      <diagonal/>
    </border>
    <border>
      <left style="medium">
        <color indexed="45"/>
      </left>
      <right style="medium">
        <color indexed="45"/>
      </right>
      <top/>
      <bottom style="thin">
        <color indexed="64"/>
      </bottom>
      <diagonal/>
    </border>
    <border>
      <left/>
      <right style="medium">
        <color indexed="4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45"/>
      </right>
      <top style="medium">
        <color indexed="9"/>
      </top>
      <bottom style="medium">
        <color indexed="9"/>
      </bottom>
      <diagonal/>
    </border>
    <border>
      <left style="medium">
        <color indexed="45"/>
      </left>
      <right style="medium">
        <color indexed="45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45"/>
      </right>
      <top/>
      <bottom/>
      <diagonal/>
    </border>
    <border>
      <left style="thin">
        <color indexed="45"/>
      </left>
      <right style="thin">
        <color indexed="45"/>
      </right>
      <top/>
      <bottom style="thin">
        <color indexed="45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medium">
        <color indexed="45"/>
      </left>
      <right style="medium">
        <color indexed="45"/>
      </right>
      <top/>
      <bottom style="thin">
        <color indexed="45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medium">
        <color indexed="64"/>
      </left>
      <right style="thin">
        <color indexed="45"/>
      </right>
      <top/>
      <bottom style="thin">
        <color indexed="45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medium">
        <color indexed="45"/>
      </left>
      <right style="medium">
        <color indexed="45"/>
      </right>
      <top/>
      <bottom style="medium">
        <color indexed="9"/>
      </bottom>
      <diagonal/>
    </border>
    <border>
      <left style="medium">
        <color indexed="45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45"/>
      </right>
      <top style="thin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medium">
        <color indexed="45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45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45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45"/>
      </bottom>
      <diagonal/>
    </border>
    <border>
      <left style="medium">
        <color indexed="64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45"/>
      </left>
      <right style="medium">
        <color indexed="64"/>
      </right>
      <top/>
      <bottom style="thin">
        <color indexed="45"/>
      </bottom>
      <diagonal/>
    </border>
    <border>
      <left/>
      <right style="thin">
        <color indexed="45"/>
      </right>
      <top/>
      <bottom style="medium">
        <color indexed="64"/>
      </bottom>
      <diagonal/>
    </border>
    <border>
      <left style="thin">
        <color indexed="45"/>
      </left>
      <right style="thin">
        <color indexed="45"/>
      </right>
      <top/>
      <bottom style="medium">
        <color indexed="64"/>
      </bottom>
      <diagonal/>
    </border>
    <border>
      <left style="thin">
        <color indexed="64"/>
      </left>
      <right style="thin">
        <color indexed="45"/>
      </right>
      <top/>
      <bottom style="medium">
        <color indexed="64"/>
      </bottom>
      <diagonal/>
    </border>
    <border>
      <left style="medium">
        <color indexed="45"/>
      </left>
      <right/>
      <top/>
      <bottom style="hair">
        <color indexed="23"/>
      </bottom>
      <diagonal/>
    </border>
    <border>
      <left style="medium">
        <color indexed="45"/>
      </left>
      <right/>
      <top/>
      <bottom style="thin">
        <color indexed="45"/>
      </bottom>
      <diagonal/>
    </border>
    <border>
      <left style="medium">
        <color indexed="4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45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45"/>
      </right>
      <top style="medium">
        <color indexed="64"/>
      </top>
      <bottom/>
      <diagonal/>
    </border>
    <border>
      <left style="medium">
        <color indexed="45"/>
      </left>
      <right style="medium">
        <color indexed="45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85">
    <xf numFmtId="0" fontId="0" fillId="0" borderId="0" xfId="0"/>
    <xf numFmtId="3" fontId="4" fillId="0" borderId="0" xfId="2" applyNumberFormat="1" applyFont="1"/>
    <xf numFmtId="3" fontId="5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Continuous"/>
    </xf>
    <xf numFmtId="3" fontId="6" fillId="2" borderId="1" xfId="2" applyNumberFormat="1" applyFont="1" applyFill="1" applyBorder="1" applyAlignment="1">
      <alignment horizontal="centerContinuous"/>
    </xf>
    <xf numFmtId="0" fontId="7" fillId="2" borderId="2" xfId="2" applyFont="1" applyFill="1" applyBorder="1" applyAlignment="1">
      <alignment horizontal="centerContinuous"/>
    </xf>
    <xf numFmtId="3" fontId="8" fillId="0" borderId="0" xfId="2" applyNumberFormat="1" applyFont="1" applyBorder="1" applyAlignment="1">
      <alignment horizontal="center"/>
    </xf>
    <xf numFmtId="3" fontId="4" fillId="0" borderId="3" xfId="2" applyNumberFormat="1" applyFont="1" applyBorder="1"/>
    <xf numFmtId="3" fontId="4" fillId="0" borderId="4" xfId="2" applyNumberFormat="1" applyFont="1" applyBorder="1"/>
    <xf numFmtId="3" fontId="4" fillId="0" borderId="5" xfId="2" applyNumberFormat="1" applyFont="1" applyBorder="1"/>
    <xf numFmtId="3" fontId="5" fillId="0" borderId="6" xfId="2" applyNumberFormat="1" applyFont="1" applyBorder="1" applyAlignment="1">
      <alignment horizontal="center"/>
    </xf>
    <xf numFmtId="3" fontId="4" fillId="0" borderId="7" xfId="2" applyNumberFormat="1" applyFont="1" applyBorder="1"/>
    <xf numFmtId="3" fontId="4" fillId="0" borderId="8" xfId="2" applyNumberFormat="1" applyFont="1" applyBorder="1"/>
    <xf numFmtId="3" fontId="4" fillId="0" borderId="9" xfId="2" applyNumberFormat="1" applyFont="1" applyBorder="1"/>
    <xf numFmtId="3" fontId="4" fillId="0" borderId="10" xfId="2" applyNumberFormat="1" applyFont="1" applyBorder="1"/>
    <xf numFmtId="3" fontId="4" fillId="0" borderId="6" xfId="2" applyNumberFormat="1" applyFont="1" applyBorder="1"/>
    <xf numFmtId="3" fontId="4" fillId="0" borderId="11" xfId="2" applyNumberFormat="1" applyFont="1" applyBorder="1"/>
    <xf numFmtId="3" fontId="4" fillId="0" borderId="12" xfId="2" applyNumberFormat="1" applyFont="1" applyBorder="1"/>
    <xf numFmtId="0" fontId="4" fillId="0" borderId="0" xfId="2" applyFont="1" applyBorder="1"/>
    <xf numFmtId="3" fontId="4" fillId="0" borderId="13" xfId="2" applyNumberFormat="1" applyFont="1" applyBorder="1"/>
    <xf numFmtId="164" fontId="9" fillId="0" borderId="14" xfId="2" applyNumberFormat="1" applyFont="1" applyBorder="1" applyAlignment="1" applyProtection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9" xfId="2" applyNumberFormat="1" applyFont="1" applyBorder="1" applyAlignment="1">
      <alignment horizontal="center"/>
    </xf>
    <xf numFmtId="3" fontId="4" fillId="0" borderId="15" xfId="2" applyNumberFormat="1" applyFont="1" applyBorder="1"/>
    <xf numFmtId="165" fontId="4" fillId="3" borderId="16" xfId="2" applyNumberFormat="1" applyFont="1" applyFill="1" applyBorder="1" applyProtection="1">
      <protection locked="0"/>
    </xf>
    <xf numFmtId="3" fontId="5" fillId="0" borderId="10" xfId="2" applyNumberFormat="1" applyFont="1" applyBorder="1" applyAlignment="1" applyProtection="1">
      <alignment horizontal="center"/>
      <protection locked="0"/>
    </xf>
    <xf numFmtId="165" fontId="4" fillId="3" borderId="17" xfId="2" applyNumberFormat="1" applyFont="1" applyFill="1" applyBorder="1" applyProtection="1">
      <protection locked="0"/>
    </xf>
    <xf numFmtId="165" fontId="4" fillId="3" borderId="18" xfId="2" applyNumberFormat="1" applyFont="1" applyFill="1" applyBorder="1" applyProtection="1">
      <protection locked="0"/>
    </xf>
    <xf numFmtId="3" fontId="5" fillId="0" borderId="7" xfId="2" applyNumberFormat="1" applyFont="1" applyBorder="1" applyAlignment="1">
      <alignment horizontal="center"/>
    </xf>
    <xf numFmtId="3" fontId="5" fillId="0" borderId="19" xfId="2" applyNumberFormat="1" applyFont="1" applyBorder="1" applyAlignment="1">
      <alignment horizontal="center"/>
    </xf>
    <xf numFmtId="3" fontId="4" fillId="0" borderId="20" xfId="2" applyNumberFormat="1" applyFont="1" applyBorder="1"/>
    <xf numFmtId="3" fontId="4" fillId="0" borderId="0" xfId="2" applyNumberFormat="1" applyFont="1" applyBorder="1"/>
    <xf numFmtId="3" fontId="4" fillId="0" borderId="19" xfId="2" applyNumberFormat="1" applyFont="1" applyBorder="1" applyProtection="1">
      <protection locked="0"/>
    </xf>
    <xf numFmtId="3" fontId="5" fillId="0" borderId="21" xfId="2" applyNumberFormat="1" applyFont="1" applyBorder="1" applyAlignment="1" applyProtection="1">
      <alignment horizontal="center"/>
      <protection locked="0"/>
    </xf>
    <xf numFmtId="165" fontId="4" fillId="3" borderId="22" xfId="2" applyNumberFormat="1" applyFont="1" applyFill="1" applyBorder="1" applyProtection="1">
      <protection locked="0"/>
    </xf>
    <xf numFmtId="3" fontId="5" fillId="0" borderId="23" xfId="2" applyNumberFormat="1" applyFont="1" applyBorder="1" applyAlignment="1">
      <alignment horizontal="center"/>
    </xf>
    <xf numFmtId="165" fontId="4" fillId="3" borderId="23" xfId="2" applyNumberFormat="1" applyFont="1" applyFill="1" applyBorder="1" applyProtection="1">
      <protection locked="0"/>
    </xf>
    <xf numFmtId="3" fontId="5" fillId="0" borderId="7" xfId="2" applyNumberFormat="1" applyFont="1" applyBorder="1" applyAlignment="1">
      <alignment horizontal="center" vertical="center" textRotation="255"/>
    </xf>
    <xf numFmtId="3" fontId="5" fillId="0" borderId="19" xfId="2" applyNumberFormat="1" applyFont="1" applyBorder="1" applyAlignment="1">
      <alignment horizontal="center" textRotation="255"/>
    </xf>
    <xf numFmtId="3" fontId="4" fillId="0" borderId="20" xfId="2" applyNumberFormat="1" applyFont="1" applyBorder="1" applyAlignment="1">
      <alignment vertical="top" wrapText="1"/>
    </xf>
    <xf numFmtId="3" fontId="10" fillId="0" borderId="0" xfId="2" applyNumberFormat="1" applyFont="1" applyBorder="1" applyAlignment="1">
      <alignment wrapText="1"/>
    </xf>
    <xf numFmtId="3" fontId="5" fillId="0" borderId="7" xfId="2" applyNumberFormat="1" applyFont="1" applyBorder="1" applyAlignment="1">
      <alignment horizontal="center" vertical="top" textRotation="255"/>
    </xf>
    <xf numFmtId="3" fontId="5" fillId="0" borderId="19" xfId="2" applyNumberFormat="1" applyFont="1" applyBorder="1" applyAlignment="1">
      <alignment horizontal="center" vertical="center" textRotation="255"/>
    </xf>
    <xf numFmtId="3" fontId="4" fillId="0" borderId="20" xfId="2" applyNumberFormat="1" applyFont="1" applyBorder="1" applyAlignment="1">
      <alignment vertical="center" wrapText="1"/>
    </xf>
    <xf numFmtId="3" fontId="5" fillId="0" borderId="24" xfId="2" applyNumberFormat="1" applyFont="1" applyBorder="1"/>
    <xf numFmtId="3" fontId="4" fillId="0" borderId="25" xfId="2" applyNumberFormat="1" applyFont="1" applyBorder="1"/>
    <xf numFmtId="3" fontId="4" fillId="0" borderId="26" xfId="2" applyNumberFormat="1" applyFont="1" applyBorder="1" applyProtection="1">
      <protection locked="0"/>
    </xf>
    <xf numFmtId="3" fontId="4" fillId="0" borderId="27" xfId="2" applyNumberFormat="1" applyFont="1" applyBorder="1"/>
    <xf numFmtId="3" fontId="4" fillId="0" borderId="13" xfId="2" applyNumberFormat="1" applyFont="1" applyBorder="1" applyProtection="1">
      <protection locked="0"/>
    </xf>
    <xf numFmtId="3" fontId="5" fillId="0" borderId="28" xfId="2" applyNumberFormat="1" applyFont="1" applyBorder="1" applyAlignment="1" applyProtection="1">
      <alignment horizontal="center"/>
      <protection locked="0"/>
    </xf>
    <xf numFmtId="165" fontId="4" fillId="3" borderId="21" xfId="2" applyNumberFormat="1" applyFont="1" applyFill="1" applyBorder="1" applyProtection="1">
      <protection locked="0"/>
    </xf>
    <xf numFmtId="165" fontId="4" fillId="3" borderId="8" xfId="2" applyNumberFormat="1" applyFont="1" applyFill="1" applyBorder="1" applyProtection="1">
      <protection locked="0"/>
    </xf>
    <xf numFmtId="3" fontId="5" fillId="0" borderId="32" xfId="2" applyNumberFormat="1" applyFont="1" applyBorder="1" applyAlignment="1">
      <alignment horizontal="center"/>
    </xf>
    <xf numFmtId="3" fontId="5" fillId="0" borderId="33" xfId="2" applyNumberFormat="1" applyFont="1" applyBorder="1" applyAlignment="1">
      <alignment horizontal="center"/>
    </xf>
    <xf numFmtId="3" fontId="4" fillId="0" borderId="34" xfId="2" applyNumberFormat="1" applyFont="1" applyBorder="1"/>
    <xf numFmtId="3" fontId="4" fillId="0" borderId="35" xfId="2" applyNumberFormat="1" applyFont="1" applyBorder="1"/>
    <xf numFmtId="3" fontId="4" fillId="0" borderId="33" xfId="2" applyNumberFormat="1" applyFont="1" applyBorder="1" applyProtection="1">
      <protection locked="0"/>
    </xf>
    <xf numFmtId="3" fontId="4" fillId="0" borderId="24" xfId="2" applyNumberFormat="1" applyFont="1" applyBorder="1"/>
    <xf numFmtId="3" fontId="5" fillId="0" borderId="26" xfId="2" applyNumberFormat="1" applyFont="1" applyBorder="1" applyAlignment="1" applyProtection="1">
      <alignment horizontal="right"/>
      <protection locked="0"/>
    </xf>
    <xf numFmtId="3" fontId="5" fillId="2" borderId="1" xfId="2" applyNumberFormat="1" applyFont="1" applyFill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0" xfId="2" applyNumberFormat="1" applyFont="1" applyProtection="1">
      <protection locked="0"/>
    </xf>
    <xf numFmtId="3" fontId="4" fillId="0" borderId="0" xfId="2" applyNumberFormat="1" applyFont="1" applyAlignment="1" applyProtection="1">
      <alignment horizontal="center"/>
      <protection locked="0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/>
    <xf numFmtId="3" fontId="4" fillId="0" borderId="0" xfId="2" applyNumberFormat="1" applyFont="1" applyAlignment="1" applyProtection="1">
      <alignment horizontal="right"/>
      <protection locked="0"/>
    </xf>
    <xf numFmtId="4" fontId="4" fillId="0" borderId="0" xfId="2" applyNumberFormat="1" applyFont="1" applyProtection="1">
      <protection locked="0"/>
    </xf>
    <xf numFmtId="3" fontId="4" fillId="0" borderId="0" xfId="2" applyNumberFormat="1" applyFont="1" applyAlignment="1">
      <alignment horizontal="right"/>
    </xf>
    <xf numFmtId="3" fontId="5" fillId="0" borderId="39" xfId="2" applyNumberFormat="1" applyFont="1" applyBorder="1" applyAlignment="1">
      <alignment horizontal="center"/>
    </xf>
    <xf numFmtId="3" fontId="4" fillId="0" borderId="40" xfId="2" applyNumberFormat="1" applyFont="1" applyBorder="1" applyAlignment="1">
      <alignment horizontal="center"/>
    </xf>
    <xf numFmtId="3" fontId="4" fillId="0" borderId="9" xfId="2" applyNumberFormat="1" applyFont="1" applyBorder="1" applyProtection="1">
      <protection locked="0"/>
    </xf>
    <xf numFmtId="3" fontId="5" fillId="4" borderId="10" xfId="2" applyNumberFormat="1" applyFont="1" applyFill="1" applyBorder="1" applyAlignment="1" applyProtection="1">
      <alignment horizontal="center"/>
      <protection locked="0"/>
    </xf>
    <xf numFmtId="165" fontId="4" fillId="0" borderId="10" xfId="2" applyNumberFormat="1" applyFont="1" applyFill="1" applyBorder="1" applyProtection="1">
      <protection locked="0"/>
    </xf>
    <xf numFmtId="165" fontId="4" fillId="3" borderId="6" xfId="2" applyNumberFormat="1" applyFont="1" applyFill="1" applyBorder="1" applyProtection="1">
      <protection locked="0"/>
    </xf>
    <xf numFmtId="3" fontId="5" fillId="0" borderId="41" xfId="2" applyNumberFormat="1" applyFont="1" applyBorder="1" applyAlignment="1">
      <alignment horizontal="center"/>
    </xf>
    <xf numFmtId="3" fontId="4" fillId="0" borderId="42" xfId="2" applyNumberFormat="1" applyFont="1" applyBorder="1" applyAlignment="1">
      <alignment horizontal="center"/>
    </xf>
    <xf numFmtId="3" fontId="5" fillId="4" borderId="21" xfId="2" applyNumberFormat="1" applyFont="1" applyFill="1" applyBorder="1" applyAlignment="1" applyProtection="1">
      <alignment horizontal="center"/>
      <protection locked="0"/>
    </xf>
    <xf numFmtId="165" fontId="4" fillId="0" borderId="22" xfId="2" applyNumberFormat="1" applyFont="1" applyFill="1" applyBorder="1" applyProtection="1">
      <protection locked="0"/>
    </xf>
    <xf numFmtId="165" fontId="4" fillId="3" borderId="43" xfId="1" applyNumberFormat="1" applyFont="1" applyFill="1" applyBorder="1" applyProtection="1">
      <protection locked="0"/>
    </xf>
    <xf numFmtId="3" fontId="5" fillId="0" borderId="38" xfId="2" applyNumberFormat="1" applyFont="1" applyBorder="1" applyAlignment="1">
      <alignment horizontal="center"/>
    </xf>
    <xf numFmtId="3" fontId="4" fillId="0" borderId="44" xfId="2" applyNumberFormat="1" applyFont="1" applyBorder="1" applyAlignment="1">
      <alignment horizontal="center"/>
    </xf>
    <xf numFmtId="3" fontId="4" fillId="0" borderId="45" xfId="2" applyNumberFormat="1" applyFont="1" applyBorder="1"/>
    <xf numFmtId="3" fontId="4" fillId="0" borderId="46" xfId="2" applyNumberFormat="1" applyFont="1" applyBorder="1"/>
    <xf numFmtId="3" fontId="4" fillId="0" borderId="37" xfId="2" applyNumberFormat="1" applyFont="1" applyBorder="1" applyProtection="1">
      <protection locked="0"/>
    </xf>
    <xf numFmtId="165" fontId="4" fillId="0" borderId="28" xfId="2" applyNumberFormat="1" applyFont="1" applyFill="1" applyBorder="1" applyProtection="1">
      <protection locked="0"/>
    </xf>
    <xf numFmtId="165" fontId="4" fillId="3" borderId="47" xfId="2" applyNumberFormat="1" applyFont="1" applyFill="1" applyBorder="1" applyProtection="1">
      <protection locked="0"/>
    </xf>
    <xf numFmtId="0" fontId="10" fillId="0" borderId="0" xfId="2" applyFont="1"/>
    <xf numFmtId="0" fontId="5" fillId="0" borderId="0" xfId="2" applyFont="1" applyBorder="1" applyAlignment="1">
      <alignment horizontal="center"/>
    </xf>
    <xf numFmtId="3" fontId="11" fillId="2" borderId="0" xfId="2" applyNumberFormat="1" applyFont="1" applyFill="1" applyBorder="1" applyAlignment="1">
      <alignment horizontal="centerContinuous"/>
    </xf>
    <xf numFmtId="0" fontId="12" fillId="2" borderId="0" xfId="2" applyFont="1" applyFill="1" applyBorder="1" applyAlignment="1">
      <alignment horizontal="centerContinuous"/>
    </xf>
    <xf numFmtId="3" fontId="13" fillId="2" borderId="0" xfId="2" applyNumberFormat="1" applyFont="1" applyFill="1" applyBorder="1" applyAlignment="1">
      <alignment horizontal="centerContinuous"/>
    </xf>
    <xf numFmtId="3" fontId="4" fillId="0" borderId="48" xfId="2" applyNumberFormat="1" applyFont="1" applyBorder="1" applyAlignment="1">
      <alignment horizontal="center"/>
    </xf>
    <xf numFmtId="3" fontId="4" fillId="0" borderId="48" xfId="2" applyNumberFormat="1" applyFont="1" applyBorder="1"/>
    <xf numFmtId="3" fontId="4" fillId="0" borderId="0" xfId="2" applyNumberFormat="1" applyFont="1" applyBorder="1" applyAlignment="1">
      <alignment horizontal="center"/>
    </xf>
    <xf numFmtId="0" fontId="10" fillId="0" borderId="0" xfId="2" applyFont="1" applyBorder="1"/>
    <xf numFmtId="3" fontId="5" fillId="0" borderId="12" xfId="2" applyNumberFormat="1" applyFont="1" applyFill="1" applyBorder="1"/>
    <xf numFmtId="3" fontId="4" fillId="0" borderId="51" xfId="2" applyNumberFormat="1" applyFont="1" applyBorder="1"/>
    <xf numFmtId="164" fontId="9" fillId="0" borderId="0" xfId="2" applyNumberFormat="1" applyFont="1" applyBorder="1" applyAlignment="1" applyProtection="1">
      <alignment horizontal="center"/>
    </xf>
    <xf numFmtId="14" fontId="4" fillId="0" borderId="49" xfId="2" applyNumberFormat="1" applyFont="1" applyBorder="1" applyAlignment="1">
      <alignment horizontal="center"/>
    </xf>
    <xf numFmtId="3" fontId="4" fillId="0" borderId="52" xfId="2" applyNumberFormat="1" applyFont="1" applyBorder="1"/>
    <xf numFmtId="3" fontId="4" fillId="0" borderId="53" xfId="2" applyNumberFormat="1" applyFont="1" applyBorder="1"/>
    <xf numFmtId="3" fontId="4" fillId="0" borderId="53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Continuous"/>
    </xf>
    <xf numFmtId="3" fontId="4" fillId="0" borderId="54" xfId="2" applyNumberFormat="1" applyFont="1" applyBorder="1" applyAlignment="1">
      <alignment horizontal="centerContinuous"/>
    </xf>
    <xf numFmtId="3" fontId="4" fillId="0" borderId="19" xfId="2" applyNumberFormat="1" applyFont="1" applyBorder="1" applyAlignment="1">
      <alignment horizontal="centerContinuous"/>
    </xf>
    <xf numFmtId="3" fontId="4" fillId="0" borderId="51" xfId="2" applyNumberFormat="1" applyFont="1" applyBorder="1" applyAlignment="1">
      <alignment horizontal="centerContinuous"/>
    </xf>
    <xf numFmtId="3" fontId="4" fillId="0" borderId="55" xfId="2" applyNumberFormat="1" applyFont="1" applyBorder="1"/>
    <xf numFmtId="3" fontId="4" fillId="0" borderId="55" xfId="2" applyNumberFormat="1" applyFont="1" applyBorder="1" applyAlignment="1">
      <alignment horizontal="center"/>
    </xf>
    <xf numFmtId="3" fontId="4" fillId="0" borderId="48" xfId="2" applyNumberFormat="1" applyFont="1" applyBorder="1" applyAlignment="1">
      <alignment horizontal="centerContinuous"/>
    </xf>
    <xf numFmtId="3" fontId="4" fillId="0" borderId="55" xfId="2" applyNumberFormat="1" applyFont="1" applyBorder="1" applyAlignment="1">
      <alignment horizontal="centerContinuous" vertical="top"/>
    </xf>
    <xf numFmtId="3" fontId="4" fillId="0" borderId="56" xfId="2" applyNumberFormat="1" applyFont="1" applyBorder="1" applyAlignment="1">
      <alignment horizontal="center"/>
    </xf>
    <xf numFmtId="3" fontId="5" fillId="0" borderId="50" xfId="2" applyNumberFormat="1" applyFont="1" applyBorder="1" applyAlignment="1">
      <alignment horizontal="center"/>
    </xf>
    <xf numFmtId="3" fontId="5" fillId="0" borderId="57" xfId="2" applyNumberFormat="1" applyFont="1" applyBorder="1" applyAlignment="1">
      <alignment horizontal="center"/>
    </xf>
    <xf numFmtId="3" fontId="5" fillId="0" borderId="51" xfId="2" applyNumberFormat="1" applyFont="1" applyBorder="1" applyAlignment="1">
      <alignment horizontal="center"/>
    </xf>
    <xf numFmtId="3" fontId="5" fillId="0" borderId="58" xfId="2" applyNumberFormat="1" applyFont="1" applyBorder="1" applyAlignment="1">
      <alignment horizontal="center"/>
    </xf>
    <xf numFmtId="3" fontId="4" fillId="0" borderId="59" xfId="2" applyNumberFormat="1" applyFont="1" applyBorder="1"/>
    <xf numFmtId="3" fontId="5" fillId="0" borderId="59" xfId="2" applyNumberFormat="1" applyFont="1" applyBorder="1" applyAlignment="1">
      <alignment horizontal="center"/>
    </xf>
    <xf numFmtId="165" fontId="4" fillId="3" borderId="59" xfId="2" applyNumberFormat="1" applyFont="1" applyFill="1" applyBorder="1" applyProtection="1">
      <protection locked="0"/>
    </xf>
    <xf numFmtId="3" fontId="5" fillId="0" borderId="60" xfId="2" applyNumberFormat="1" applyFont="1" applyBorder="1" applyAlignment="1">
      <alignment horizontal="center"/>
    </xf>
    <xf numFmtId="3" fontId="4" fillId="0" borderId="65" xfId="2" applyNumberFormat="1" applyFont="1" applyBorder="1"/>
    <xf numFmtId="3" fontId="5" fillId="0" borderId="66" xfId="2" applyNumberFormat="1" applyFont="1" applyBorder="1" applyAlignment="1">
      <alignment horizontal="center"/>
    </xf>
    <xf numFmtId="3" fontId="4" fillId="0" borderId="68" xfId="2" applyNumberFormat="1" applyFont="1" applyBorder="1"/>
    <xf numFmtId="3" fontId="4" fillId="0" borderId="69" xfId="2" applyNumberFormat="1" applyFont="1" applyBorder="1"/>
    <xf numFmtId="3" fontId="5" fillId="0" borderId="51" xfId="2" applyNumberFormat="1" applyFont="1" applyBorder="1"/>
    <xf numFmtId="3" fontId="5" fillId="0" borderId="65" xfId="2" applyNumberFormat="1" applyFont="1" applyBorder="1" applyAlignment="1">
      <alignment horizontal="center"/>
    </xf>
    <xf numFmtId="3" fontId="4" fillId="0" borderId="14" xfId="2" applyNumberFormat="1" applyFont="1" applyBorder="1"/>
    <xf numFmtId="3" fontId="5" fillId="0" borderId="14" xfId="2" applyNumberFormat="1" applyFont="1" applyBorder="1" applyAlignment="1">
      <alignment horizontal="center"/>
    </xf>
    <xf numFmtId="3" fontId="5" fillId="0" borderId="79" xfId="2" applyNumberFormat="1" applyFont="1" applyBorder="1"/>
    <xf numFmtId="3" fontId="4" fillId="0" borderId="79" xfId="2" applyNumberFormat="1" applyFont="1" applyBorder="1"/>
    <xf numFmtId="3" fontId="5" fillId="0" borderId="80" xfId="2" applyNumberFormat="1" applyFont="1" applyBorder="1" applyAlignment="1">
      <alignment horizontal="right"/>
    </xf>
    <xf numFmtId="3" fontId="5" fillId="0" borderId="81" xfId="2" applyNumberFormat="1" applyFont="1" applyBorder="1"/>
    <xf numFmtId="3" fontId="4" fillId="0" borderId="81" xfId="2" applyNumberFormat="1" applyFont="1" applyBorder="1"/>
    <xf numFmtId="3" fontId="5" fillId="0" borderId="82" xfId="2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14" fillId="2" borderId="29" xfId="2" applyFont="1" applyFill="1" applyBorder="1" applyAlignment="1">
      <alignment horizontal="centerContinuous"/>
    </xf>
    <xf numFmtId="3" fontId="15" fillId="2" borderId="29" xfId="2" applyNumberFormat="1" applyFont="1" applyFill="1" applyBorder="1" applyAlignment="1">
      <alignment horizontal="centerContinuous"/>
    </xf>
    <xf numFmtId="3" fontId="15" fillId="2" borderId="2" xfId="2" applyNumberFormat="1" applyFont="1" applyFill="1" applyBorder="1" applyAlignment="1">
      <alignment horizontal="centerContinuous"/>
    </xf>
    <xf numFmtId="3" fontId="4" fillId="0" borderId="36" xfId="2" applyNumberFormat="1" applyFont="1" applyBorder="1"/>
    <xf numFmtId="3" fontId="4" fillId="0" borderId="84" xfId="2" applyNumberFormat="1" applyFont="1" applyBorder="1"/>
    <xf numFmtId="3" fontId="4" fillId="0" borderId="85" xfId="2" applyNumberFormat="1" applyFont="1" applyBorder="1"/>
    <xf numFmtId="3" fontId="4" fillId="0" borderId="19" xfId="2" applyNumberFormat="1" applyFont="1" applyBorder="1"/>
    <xf numFmtId="3" fontId="4" fillId="0" borderId="20" xfId="2" applyNumberFormat="1" applyFont="1" applyBorder="1" applyAlignment="1">
      <alignment horizontal="centerContinuous"/>
    </xf>
    <xf numFmtId="14" fontId="4" fillId="0" borderId="19" xfId="2" applyNumberFormat="1" applyFont="1" applyBorder="1" applyAlignment="1">
      <alignment horizontal="centerContinuous"/>
    </xf>
    <xf numFmtId="14" fontId="4" fillId="0" borderId="86" xfId="2" applyNumberFormat="1" applyFont="1" applyBorder="1" applyAlignment="1">
      <alignment horizontal="center"/>
    </xf>
    <xf numFmtId="3" fontId="4" fillId="0" borderId="37" xfId="2" applyNumberFormat="1" applyFont="1" applyBorder="1"/>
    <xf numFmtId="3" fontId="4" fillId="0" borderId="37" xfId="2" applyNumberFormat="1" applyFont="1" applyBorder="1" applyAlignment="1">
      <alignment horizontal="center"/>
    </xf>
    <xf numFmtId="3" fontId="4" fillId="0" borderId="47" xfId="2" applyNumberFormat="1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37" xfId="2" applyNumberFormat="1" applyFont="1" applyBorder="1" applyAlignment="1">
      <alignment horizontal="right"/>
    </xf>
    <xf numFmtId="165" fontId="4" fillId="3" borderId="28" xfId="2" applyNumberFormat="1" applyFont="1" applyFill="1" applyBorder="1" applyProtection="1">
      <protection locked="0"/>
    </xf>
    <xf numFmtId="3" fontId="5" fillId="0" borderId="0" xfId="2" applyNumberFormat="1" applyFont="1" applyAlignment="1">
      <alignment horizontal="center"/>
    </xf>
    <xf numFmtId="3" fontId="4" fillId="0" borderId="10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165" fontId="4" fillId="3" borderId="90" xfId="2" applyNumberFormat="1" applyFont="1" applyFill="1" applyBorder="1" applyProtection="1">
      <protection locked="0"/>
    </xf>
    <xf numFmtId="0" fontId="4" fillId="0" borderId="42" xfId="2" applyFont="1" applyBorder="1"/>
    <xf numFmtId="3" fontId="4" fillId="0" borderId="21" xfId="2" applyNumberFormat="1" applyFont="1" applyBorder="1" applyAlignment="1">
      <alignment horizontal="center"/>
    </xf>
    <xf numFmtId="0" fontId="4" fillId="0" borderId="20" xfId="2" applyFont="1" applyBorder="1"/>
    <xf numFmtId="0" fontId="4" fillId="0" borderId="19" xfId="2" applyFont="1" applyBorder="1"/>
    <xf numFmtId="0" fontId="5" fillId="0" borderId="21" xfId="2" applyFont="1" applyBorder="1" applyAlignment="1">
      <alignment horizontal="center"/>
    </xf>
    <xf numFmtId="0" fontId="4" fillId="3" borderId="92" xfId="2" applyFont="1" applyFill="1" applyBorder="1" applyProtection="1">
      <protection locked="0"/>
    </xf>
    <xf numFmtId="3" fontId="5" fillId="4" borderId="23" xfId="2" applyNumberFormat="1" applyFont="1" applyFill="1" applyBorder="1" applyAlignment="1">
      <alignment horizontal="center"/>
    </xf>
    <xf numFmtId="165" fontId="4" fillId="3" borderId="92" xfId="2" applyNumberFormat="1" applyFont="1" applyFill="1" applyBorder="1" applyProtection="1">
      <protection locked="0"/>
    </xf>
    <xf numFmtId="3" fontId="5" fillId="0" borderId="21" xfId="2" applyNumberFormat="1" applyFont="1" applyBorder="1" applyAlignment="1">
      <alignment horizontal="center"/>
    </xf>
    <xf numFmtId="3" fontId="5" fillId="4" borderId="93" xfId="2" applyNumberFormat="1" applyFont="1" applyFill="1" applyBorder="1" applyAlignment="1">
      <alignment horizontal="center"/>
    </xf>
    <xf numFmtId="3" fontId="5" fillId="0" borderId="94" xfId="2" applyNumberFormat="1" applyFont="1" applyFill="1" applyBorder="1" applyAlignment="1">
      <alignment horizontal="center"/>
    </xf>
    <xf numFmtId="3" fontId="5" fillId="0" borderId="21" xfId="2" applyNumberFormat="1" applyFont="1" applyFill="1" applyBorder="1" applyAlignment="1">
      <alignment horizontal="center"/>
    </xf>
    <xf numFmtId="3" fontId="16" fillId="0" borderId="21" xfId="2" applyNumberFormat="1" applyFont="1" applyBorder="1" applyAlignment="1">
      <alignment horizontal="center"/>
    </xf>
    <xf numFmtId="0" fontId="4" fillId="0" borderId="95" xfId="2" applyFont="1" applyBorder="1"/>
    <xf numFmtId="3" fontId="5" fillId="0" borderId="42" xfId="2" applyNumberFormat="1" applyFont="1" applyBorder="1" applyAlignment="1">
      <alignment horizontal="center"/>
    </xf>
    <xf numFmtId="3" fontId="5" fillId="0" borderId="42" xfId="2" applyNumberFormat="1" applyFont="1" applyBorder="1" applyAlignment="1">
      <alignment horizontal="center" vertical="center"/>
    </xf>
    <xf numFmtId="3" fontId="4" fillId="0" borderId="21" xfId="2" applyNumberFormat="1" applyFont="1" applyBorder="1" applyAlignment="1" applyProtection="1">
      <alignment vertical="center"/>
      <protection locked="0"/>
    </xf>
    <xf numFmtId="3" fontId="17" fillId="0" borderId="20" xfId="2" applyNumberFormat="1" applyFont="1" applyBorder="1" applyAlignment="1" applyProtection="1">
      <alignment vertical="center" wrapText="1"/>
      <protection locked="0"/>
    </xf>
    <xf numFmtId="3" fontId="5" fillId="0" borderId="96" xfId="2" applyNumberFormat="1" applyFont="1" applyBorder="1" applyAlignment="1" applyProtection="1">
      <alignment horizontal="center" vertical="center" wrapText="1"/>
      <protection locked="0"/>
    </xf>
    <xf numFmtId="3" fontId="4" fillId="3" borderId="96" xfId="2" applyNumberFormat="1" applyFont="1" applyFill="1" applyBorder="1" applyProtection="1">
      <protection locked="0"/>
    </xf>
    <xf numFmtId="3" fontId="4" fillId="0" borderId="21" xfId="2" applyNumberFormat="1" applyFont="1" applyBorder="1" applyAlignment="1">
      <alignment vertical="center"/>
    </xf>
    <xf numFmtId="3" fontId="5" fillId="2" borderId="1" xfId="2" applyNumberFormat="1" applyFont="1" applyFill="1" applyBorder="1" applyAlignment="1" applyProtection="1">
      <alignment horizontal="center"/>
      <protection locked="0"/>
    </xf>
    <xf numFmtId="0" fontId="5" fillId="2" borderId="97" xfId="2" applyFont="1" applyFill="1" applyBorder="1" applyProtection="1">
      <protection locked="0"/>
    </xf>
    <xf numFmtId="0" fontId="4" fillId="2" borderId="29" xfId="2" applyFont="1" applyFill="1" applyBorder="1" applyProtection="1">
      <protection locked="0"/>
    </xf>
    <xf numFmtId="0" fontId="9" fillId="2" borderId="2" xfId="2" applyFont="1" applyFill="1" applyBorder="1" applyAlignment="1" applyProtection="1">
      <alignment horizontal="center"/>
      <protection locked="0"/>
    </xf>
    <xf numFmtId="3" fontId="4" fillId="5" borderId="91" xfId="2" applyNumberFormat="1" applyFont="1" applyFill="1" applyBorder="1" applyProtection="1">
      <protection locked="0"/>
    </xf>
    <xf numFmtId="0" fontId="4" fillId="3" borderId="98" xfId="2" applyNumberFormat="1" applyFont="1" applyFill="1" applyBorder="1" applyAlignment="1" applyProtection="1">
      <alignment horizontal="left"/>
      <protection locked="0"/>
    </xf>
    <xf numFmtId="3" fontId="4" fillId="5" borderId="98" xfId="2" applyNumberFormat="1" applyFont="1" applyFill="1" applyBorder="1" applyProtection="1">
      <protection locked="0"/>
    </xf>
    <xf numFmtId="3" fontId="4" fillId="5" borderId="74" xfId="2" applyNumberFormat="1" applyFont="1" applyFill="1" applyBorder="1" applyProtection="1">
      <protection locked="0"/>
    </xf>
    <xf numFmtId="165" fontId="4" fillId="3" borderId="99" xfId="2" applyNumberFormat="1" applyFont="1" applyFill="1" applyBorder="1" applyProtection="1">
      <protection locked="0"/>
    </xf>
    <xf numFmtId="3" fontId="4" fillId="5" borderId="91" xfId="2" applyNumberFormat="1" applyFont="1" applyFill="1" applyBorder="1" applyProtection="1"/>
    <xf numFmtId="0" fontId="4" fillId="3" borderId="0" xfId="0" applyFont="1" applyFill="1" applyProtection="1">
      <protection locked="0"/>
    </xf>
    <xf numFmtId="3" fontId="4" fillId="3" borderId="98" xfId="2" applyNumberFormat="1" applyFont="1" applyFill="1" applyBorder="1" applyProtection="1">
      <protection locked="0"/>
    </xf>
    <xf numFmtId="3" fontId="4" fillId="5" borderId="20" xfId="2" applyNumberFormat="1" applyFont="1" applyFill="1" applyBorder="1" applyProtection="1">
      <protection locked="0"/>
    </xf>
    <xf numFmtId="3" fontId="4" fillId="3" borderId="0" xfId="2" applyNumberFormat="1" applyFont="1" applyFill="1" applyBorder="1" applyProtection="1">
      <protection locked="0"/>
    </xf>
    <xf numFmtId="3" fontId="4" fillId="5" borderId="0" xfId="2" applyNumberFormat="1" applyFont="1" applyFill="1" applyBorder="1" applyProtection="1">
      <protection locked="0"/>
    </xf>
    <xf numFmtId="3" fontId="4" fillId="5" borderId="19" xfId="2" applyNumberFormat="1" applyFont="1" applyFill="1" applyBorder="1" applyProtection="1">
      <protection locked="0"/>
    </xf>
    <xf numFmtId="165" fontId="4" fillId="3" borderId="100" xfId="2" applyNumberFormat="1" applyFont="1" applyFill="1" applyBorder="1" applyProtection="1">
      <protection locked="0"/>
    </xf>
    <xf numFmtId="3" fontId="4" fillId="5" borderId="20" xfId="2" applyNumberFormat="1" applyFont="1" applyFill="1" applyBorder="1" applyProtection="1"/>
    <xf numFmtId="3" fontId="5" fillId="2" borderId="97" xfId="2" applyNumberFormat="1" applyFont="1" applyFill="1" applyBorder="1" applyProtection="1">
      <protection locked="0"/>
    </xf>
    <xf numFmtId="3" fontId="4" fillId="2" borderId="29" xfId="2" applyNumberFormat="1" applyFont="1" applyFill="1" applyBorder="1" applyProtection="1">
      <protection locked="0"/>
    </xf>
    <xf numFmtId="3" fontId="4" fillId="2" borderId="87" xfId="2" applyNumberFormat="1" applyFont="1" applyFill="1" applyBorder="1" applyProtection="1">
      <protection locked="0"/>
    </xf>
    <xf numFmtId="3" fontId="4" fillId="2" borderId="2" xfId="2" applyNumberFormat="1" applyFont="1" applyFill="1" applyBorder="1" applyAlignment="1" applyProtection="1">
      <alignment horizontal="centerContinuous"/>
      <protection locked="0"/>
    </xf>
    <xf numFmtId="3" fontId="4" fillId="0" borderId="20" xfId="2" applyNumberFormat="1" applyFont="1" applyBorder="1" applyAlignment="1" applyProtection="1">
      <alignment horizontal="center"/>
      <protection locked="0"/>
    </xf>
    <xf numFmtId="49" fontId="4" fillId="0" borderId="35" xfId="2" applyNumberFormat="1" applyFont="1" applyBorder="1" applyProtection="1">
      <protection locked="0"/>
    </xf>
    <xf numFmtId="3" fontId="4" fillId="0" borderId="0" xfId="2" applyNumberFormat="1" applyFont="1" applyBorder="1" applyProtection="1">
      <protection locked="0"/>
    </xf>
    <xf numFmtId="3" fontId="4" fillId="0" borderId="101" xfId="2" applyNumberFormat="1" applyFont="1" applyBorder="1" applyAlignment="1" applyProtection="1">
      <alignment horizontal="center"/>
      <protection locked="0"/>
    </xf>
    <xf numFmtId="3" fontId="4" fillId="0" borderId="20" xfId="2" applyNumberFormat="1" applyFont="1" applyBorder="1" applyAlignment="1" applyProtection="1">
      <alignment horizontal="center"/>
    </xf>
    <xf numFmtId="49" fontId="4" fillId="3" borderId="98" xfId="2" applyNumberFormat="1" applyFont="1" applyFill="1" applyBorder="1" applyProtection="1">
      <protection locked="0"/>
    </xf>
    <xf numFmtId="49" fontId="4" fillId="3" borderId="98" xfId="2" applyNumberFormat="1" applyFont="1" applyFill="1" applyBorder="1" applyAlignment="1" applyProtection="1">
      <alignment horizontal="left"/>
      <protection locked="0"/>
    </xf>
    <xf numFmtId="3" fontId="4" fillId="5" borderId="45" xfId="2" applyNumberFormat="1" applyFont="1" applyFill="1" applyBorder="1" applyAlignment="1" applyProtection="1">
      <alignment horizontal="center"/>
      <protection locked="0"/>
    </xf>
    <xf numFmtId="49" fontId="4" fillId="3" borderId="46" xfId="2" applyNumberFormat="1" applyFont="1" applyFill="1" applyBorder="1" applyAlignment="1" applyProtection="1">
      <alignment horizontal="left"/>
      <protection locked="0"/>
    </xf>
    <xf numFmtId="3" fontId="4" fillId="5" borderId="46" xfId="2" applyNumberFormat="1" applyFont="1" applyFill="1" applyBorder="1" applyProtection="1">
      <protection locked="0"/>
    </xf>
    <xf numFmtId="3" fontId="4" fillId="5" borderId="37" xfId="2" applyNumberFormat="1" applyFont="1" applyFill="1" applyBorder="1" applyProtection="1">
      <protection locked="0"/>
    </xf>
    <xf numFmtId="165" fontId="4" fillId="3" borderId="84" xfId="2" applyNumberFormat="1" applyFont="1" applyFill="1" applyBorder="1" applyProtection="1">
      <protection locked="0"/>
    </xf>
    <xf numFmtId="3" fontId="4" fillId="5" borderId="45" xfId="2" applyNumberFormat="1" applyFont="1" applyFill="1" applyBorder="1" applyAlignment="1" applyProtection="1">
      <alignment horizontal="center"/>
    </xf>
    <xf numFmtId="3" fontId="9" fillId="0" borderId="0" xfId="2" applyNumberFormat="1" applyFont="1" applyBorder="1" applyProtection="1"/>
    <xf numFmtId="0" fontId="9" fillId="0" borderId="0" xfId="2" applyFont="1" applyBorder="1" applyProtection="1"/>
    <xf numFmtId="0" fontId="9" fillId="0" borderId="0" xfId="2" applyFont="1" applyProtection="1"/>
    <xf numFmtId="0" fontId="18" fillId="0" borderId="0" xfId="2" applyFont="1" applyBorder="1" applyAlignment="1" applyProtection="1">
      <alignment horizontal="center"/>
    </xf>
    <xf numFmtId="0" fontId="19" fillId="6" borderId="102" xfId="2" applyFont="1" applyFill="1" applyBorder="1" applyAlignment="1" applyProtection="1">
      <alignment horizontal="centerContinuous"/>
    </xf>
    <xf numFmtId="3" fontId="20" fillId="6" borderId="103" xfId="2" applyNumberFormat="1" applyFont="1" applyFill="1" applyBorder="1" applyAlignment="1" applyProtection="1">
      <alignment horizontal="centerContinuous"/>
    </xf>
    <xf numFmtId="3" fontId="18" fillId="0" borderId="0" xfId="2" applyNumberFormat="1" applyFont="1" applyBorder="1" applyAlignment="1" applyProtection="1">
      <alignment horizontal="center"/>
    </xf>
    <xf numFmtId="3" fontId="9" fillId="0" borderId="4" xfId="2" applyNumberFormat="1" applyFont="1" applyBorder="1" applyProtection="1"/>
    <xf numFmtId="3" fontId="9" fillId="0" borderId="0" xfId="2" applyNumberFormat="1" applyFont="1" applyFill="1" applyBorder="1" applyAlignment="1" applyProtection="1">
      <alignment horizontal="right"/>
    </xf>
    <xf numFmtId="3" fontId="9" fillId="0" borderId="0" xfId="2" applyNumberFormat="1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right"/>
    </xf>
    <xf numFmtId="3" fontId="9" fillId="0" borderId="7" xfId="2" applyNumberFormat="1" applyFont="1" applyBorder="1" applyProtection="1"/>
    <xf numFmtId="3" fontId="9" fillId="0" borderId="104" xfId="2" applyNumberFormat="1" applyFont="1" applyFill="1" applyBorder="1" applyAlignment="1" applyProtection="1">
      <alignment horizontal="left"/>
    </xf>
    <xf numFmtId="3" fontId="9" fillId="0" borderId="104" xfId="2" applyNumberFormat="1" applyFont="1" applyBorder="1" applyProtection="1"/>
    <xf numFmtId="167" fontId="9" fillId="0" borderId="104" xfId="2" applyNumberFormat="1" applyFont="1" applyFill="1" applyBorder="1" applyAlignment="1" applyProtection="1">
      <alignment horizontal="left"/>
    </xf>
    <xf numFmtId="1" fontId="9" fillId="0" borderId="104" xfId="2" applyNumberFormat="1" applyFont="1" applyFill="1" applyBorder="1" applyAlignment="1" applyProtection="1">
      <alignment horizontal="left"/>
    </xf>
    <xf numFmtId="3" fontId="9" fillId="0" borderId="105" xfId="2" applyNumberFormat="1" applyFont="1" applyBorder="1" applyProtection="1"/>
    <xf numFmtId="3" fontId="9" fillId="0" borderId="53" xfId="2" applyNumberFormat="1" applyFont="1" applyBorder="1" applyProtection="1"/>
    <xf numFmtId="3" fontId="21" fillId="0" borderId="53" xfId="2" applyNumberFormat="1" applyFont="1" applyBorder="1" applyProtection="1"/>
    <xf numFmtId="3" fontId="9" fillId="0" borderId="53" xfId="2" applyNumberFormat="1" applyFont="1" applyBorder="1" applyAlignment="1" applyProtection="1">
      <alignment horizontal="left"/>
    </xf>
    <xf numFmtId="3" fontId="9" fillId="0" borderId="54" xfId="2" applyNumberFormat="1" applyFont="1" applyBorder="1" applyProtection="1"/>
    <xf numFmtId="3" fontId="9" fillId="0" borderId="51" xfId="2" applyNumberFormat="1" applyFont="1" applyBorder="1" applyProtection="1"/>
    <xf numFmtId="3" fontId="9" fillId="0" borderId="14" xfId="2" applyNumberFormat="1" applyFont="1" applyBorder="1" applyProtection="1"/>
    <xf numFmtId="3" fontId="9" fillId="0" borderId="107" xfId="2" applyNumberFormat="1" applyFont="1" applyBorder="1" applyProtection="1"/>
    <xf numFmtId="3" fontId="9" fillId="0" borderId="51" xfId="2" applyNumberFormat="1" applyFont="1" applyBorder="1" applyAlignment="1" applyProtection="1">
      <alignment horizontal="right"/>
    </xf>
    <xf numFmtId="3" fontId="9" fillId="7" borderId="108" xfId="2" applyNumberFormat="1" applyFont="1" applyFill="1" applyBorder="1" applyAlignment="1" applyProtection="1">
      <alignment horizontal="center"/>
    </xf>
    <xf numFmtId="3" fontId="9" fillId="0" borderId="109" xfId="2" applyNumberFormat="1" applyFont="1" applyBorder="1" applyProtection="1"/>
    <xf numFmtId="3" fontId="9" fillId="0" borderId="51" xfId="2" applyNumberFormat="1" applyFont="1" applyBorder="1" applyAlignment="1" applyProtection="1">
      <alignment horizontal="center"/>
    </xf>
    <xf numFmtId="3" fontId="9" fillId="0" borderId="52" xfId="2" applyNumberFormat="1" applyFont="1" applyBorder="1" applyProtection="1"/>
    <xf numFmtId="3" fontId="9" fillId="7" borderId="110" xfId="2" applyNumberFormat="1" applyFont="1" applyFill="1" applyBorder="1" applyAlignment="1" applyProtection="1">
      <alignment horizontal="center"/>
    </xf>
    <xf numFmtId="3" fontId="9" fillId="0" borderId="0" xfId="2" applyNumberFormat="1" applyFont="1" applyBorder="1" applyAlignment="1" applyProtection="1">
      <alignment horizontal="centerContinuous"/>
    </xf>
    <xf numFmtId="3" fontId="9" fillId="0" borderId="19" xfId="2" applyNumberFormat="1" applyFont="1" applyBorder="1" applyAlignment="1" applyProtection="1">
      <alignment horizontal="centerContinuous"/>
    </xf>
    <xf numFmtId="3" fontId="9" fillId="0" borderId="20" xfId="2" applyNumberFormat="1" applyFont="1" applyBorder="1" applyAlignment="1" applyProtection="1">
      <alignment horizontal="centerContinuous"/>
    </xf>
    <xf numFmtId="3" fontId="9" fillId="0" borderId="111" xfId="2" applyNumberFormat="1" applyFont="1" applyBorder="1" applyAlignment="1" applyProtection="1">
      <alignment horizontal="center"/>
    </xf>
    <xf numFmtId="3" fontId="9" fillId="0" borderId="7" xfId="2" applyNumberFormat="1" applyFont="1" applyBorder="1" applyAlignment="1">
      <alignment horizontal="center"/>
    </xf>
    <xf numFmtId="3" fontId="9" fillId="0" borderId="0" xfId="2" applyNumberFormat="1" applyFont="1" applyBorder="1"/>
    <xf numFmtId="165" fontId="9" fillId="0" borderId="19" xfId="2" applyNumberFormat="1" applyFont="1" applyBorder="1" applyProtection="1">
      <protection locked="0"/>
    </xf>
    <xf numFmtId="3" fontId="18" fillId="0" borderId="42" xfId="2" applyNumberFormat="1" applyFont="1" applyBorder="1" applyAlignment="1">
      <alignment horizontal="center"/>
    </xf>
    <xf numFmtId="3" fontId="9" fillId="0" borderId="21" xfId="2" applyNumberFormat="1" applyFont="1" applyBorder="1"/>
    <xf numFmtId="3" fontId="9" fillId="0" borderId="20" xfId="2" applyNumberFormat="1" applyFont="1" applyBorder="1"/>
    <xf numFmtId="3" fontId="9" fillId="0" borderId="49" xfId="2" applyNumberFormat="1" applyFont="1" applyBorder="1"/>
    <xf numFmtId="3" fontId="18" fillId="0" borderId="113" xfId="2" applyNumberFormat="1" applyFont="1" applyBorder="1" applyAlignment="1">
      <alignment horizontal="center"/>
    </xf>
    <xf numFmtId="3" fontId="18" fillId="0" borderId="8" xfId="2" applyNumberFormat="1" applyFont="1" applyBorder="1" applyAlignment="1">
      <alignment horizontal="center"/>
    </xf>
    <xf numFmtId="165" fontId="9" fillId="8" borderId="22" xfId="2" applyNumberFormat="1" applyFont="1" applyFill="1" applyBorder="1" applyProtection="1">
      <protection locked="0"/>
    </xf>
    <xf numFmtId="165" fontId="9" fillId="0" borderId="98" xfId="2" applyNumberFormat="1" applyFont="1" applyBorder="1" applyProtection="1">
      <protection locked="0"/>
    </xf>
    <xf numFmtId="165" fontId="9" fillId="3" borderId="22" xfId="2" applyNumberFormat="1" applyFont="1" applyFill="1" applyBorder="1" applyProtection="1">
      <protection locked="0"/>
    </xf>
    <xf numFmtId="165" fontId="9" fillId="8" borderId="74" xfId="2" applyNumberFormat="1" applyFont="1" applyFill="1" applyBorder="1" applyProtection="1">
      <protection locked="0"/>
    </xf>
    <xf numFmtId="165" fontId="9" fillId="0" borderId="114" xfId="2" applyNumberFormat="1" applyFont="1" applyBorder="1" applyProtection="1">
      <protection locked="0"/>
    </xf>
    <xf numFmtId="165" fontId="9" fillId="0" borderId="22" xfId="2" applyNumberFormat="1" applyFont="1" applyBorder="1" applyProtection="1">
      <protection locked="0"/>
    </xf>
    <xf numFmtId="165" fontId="9" fillId="0" borderId="21" xfId="2" applyNumberFormat="1" applyFont="1" applyBorder="1" applyProtection="1">
      <protection locked="0"/>
    </xf>
    <xf numFmtId="3" fontId="9" fillId="0" borderId="115" xfId="2" applyNumberFormat="1" applyFont="1" applyBorder="1"/>
    <xf numFmtId="3" fontId="9" fillId="0" borderId="27" xfId="2" applyNumberFormat="1" applyFont="1" applyBorder="1"/>
    <xf numFmtId="3" fontId="9" fillId="0" borderId="116" xfId="2" applyNumberFormat="1" applyFont="1" applyBorder="1"/>
    <xf numFmtId="3" fontId="18" fillId="0" borderId="117" xfId="2" applyNumberFormat="1" applyFont="1" applyBorder="1" applyAlignment="1">
      <alignment horizontal="center"/>
    </xf>
    <xf numFmtId="165" fontId="9" fillId="8" borderId="13" xfId="2" applyNumberFormat="1" applyFont="1" applyFill="1" applyBorder="1" applyProtection="1">
      <protection locked="0"/>
    </xf>
    <xf numFmtId="165" fontId="9" fillId="0" borderId="115" xfId="2" applyNumberFormat="1" applyFont="1" applyBorder="1" applyProtection="1">
      <protection locked="0"/>
    </xf>
    <xf numFmtId="3" fontId="9" fillId="0" borderId="93" xfId="2" applyNumberFormat="1" applyFont="1" applyBorder="1"/>
    <xf numFmtId="3" fontId="9" fillId="0" borderId="34" xfId="2" applyNumberFormat="1" applyFont="1" applyBorder="1"/>
    <xf numFmtId="3" fontId="9" fillId="0" borderId="118" xfId="2" applyNumberFormat="1" applyFont="1" applyBorder="1"/>
    <xf numFmtId="165" fontId="9" fillId="8" borderId="19" xfId="2" applyNumberFormat="1" applyFont="1" applyFill="1" applyBorder="1" applyProtection="1">
      <protection locked="0"/>
    </xf>
    <xf numFmtId="165" fontId="9" fillId="0" borderId="119" xfId="2" applyNumberFormat="1" applyFont="1" applyBorder="1" applyProtection="1">
      <protection locked="0"/>
    </xf>
    <xf numFmtId="3" fontId="18" fillId="0" borderId="124" xfId="2" applyNumberFormat="1" applyFont="1" applyBorder="1" applyAlignment="1">
      <alignment horizontal="center"/>
    </xf>
    <xf numFmtId="3" fontId="9" fillId="0" borderId="58" xfId="2" applyNumberFormat="1" applyFont="1" applyBorder="1"/>
    <xf numFmtId="3" fontId="9" fillId="0" borderId="125" xfId="2" applyNumberFormat="1" applyFont="1" applyBorder="1"/>
    <xf numFmtId="3" fontId="9" fillId="0" borderId="53" xfId="2" applyNumberFormat="1" applyFont="1" applyBorder="1"/>
    <xf numFmtId="3" fontId="9" fillId="0" borderId="106" xfId="2" applyNumberFormat="1" applyFont="1" applyBorder="1"/>
    <xf numFmtId="3" fontId="9" fillId="0" borderId="126" xfId="2" applyNumberFormat="1" applyFont="1" applyBorder="1"/>
    <xf numFmtId="3" fontId="18" fillId="0" borderId="127" xfId="2" applyNumberFormat="1" applyFont="1" applyBorder="1" applyAlignment="1">
      <alignment horizontal="center"/>
    </xf>
    <xf numFmtId="3" fontId="9" fillId="0" borderId="128" xfId="2" applyNumberFormat="1" applyFont="1" applyBorder="1"/>
    <xf numFmtId="3" fontId="9" fillId="8" borderId="67" xfId="2" applyNumberFormat="1" applyFont="1" applyFill="1" applyBorder="1" applyProtection="1">
      <protection locked="0"/>
    </xf>
    <xf numFmtId="3" fontId="18" fillId="0" borderId="129" xfId="2" applyNumberFormat="1" applyFont="1" applyBorder="1" applyAlignment="1">
      <alignment horizontal="center"/>
    </xf>
    <xf numFmtId="3" fontId="18" fillId="0" borderId="7" xfId="2" applyNumberFormat="1" applyFont="1" applyBorder="1" applyAlignment="1">
      <alignment horizontal="center"/>
    </xf>
    <xf numFmtId="3" fontId="9" fillId="0" borderId="51" xfId="2" applyNumberFormat="1" applyFont="1" applyBorder="1"/>
    <xf numFmtId="3" fontId="18" fillId="9" borderId="0" xfId="2" applyNumberFormat="1" applyFont="1" applyFill="1" applyBorder="1" applyAlignment="1">
      <alignment horizontal="center"/>
    </xf>
    <xf numFmtId="3" fontId="18" fillId="0" borderId="134" xfId="2" applyNumberFormat="1" applyFont="1" applyBorder="1" applyAlignment="1">
      <alignment horizontal="center"/>
    </xf>
    <xf numFmtId="3" fontId="9" fillId="0" borderId="59" xfId="2" applyNumberFormat="1" applyFont="1" applyBorder="1"/>
    <xf numFmtId="3" fontId="9" fillId="0" borderId="69" xfId="2" applyNumberFormat="1" applyFont="1" applyBorder="1"/>
    <xf numFmtId="3" fontId="9" fillId="0" borderId="70" xfId="2" applyNumberFormat="1" applyFont="1" applyBorder="1"/>
    <xf numFmtId="3" fontId="18" fillId="0" borderId="135" xfId="2" applyNumberFormat="1" applyFont="1" applyBorder="1" applyAlignment="1">
      <alignment horizontal="center"/>
    </xf>
    <xf numFmtId="3" fontId="18" fillId="9" borderId="69" xfId="2" applyNumberFormat="1" applyFont="1" applyFill="1" applyBorder="1" applyAlignment="1">
      <alignment horizontal="center"/>
    </xf>
    <xf numFmtId="3" fontId="9" fillId="0" borderId="137" xfId="2" applyNumberFormat="1" applyFont="1" applyBorder="1"/>
    <xf numFmtId="3" fontId="9" fillId="0" borderId="76" xfId="2" applyNumberFormat="1" applyFont="1" applyBorder="1"/>
    <xf numFmtId="3" fontId="9" fillId="0" borderId="65" xfId="2" applyNumberFormat="1" applyFont="1" applyBorder="1"/>
    <xf numFmtId="3" fontId="9" fillId="0" borderId="66" xfId="2" applyNumberFormat="1" applyFont="1" applyBorder="1"/>
    <xf numFmtId="3" fontId="9" fillId="0" borderId="66" xfId="2" applyNumberFormat="1" applyFont="1" applyBorder="1" applyProtection="1">
      <protection locked="0"/>
    </xf>
    <xf numFmtId="3" fontId="9" fillId="0" borderId="65" xfId="2" applyNumberFormat="1" applyFont="1" applyBorder="1" applyProtection="1">
      <protection locked="0"/>
    </xf>
    <xf numFmtId="3" fontId="18" fillId="0" borderId="66" xfId="2" applyNumberFormat="1" applyFont="1" applyBorder="1" applyAlignment="1" applyProtection="1">
      <alignment horizontal="center"/>
      <protection locked="0"/>
    </xf>
    <xf numFmtId="3" fontId="9" fillId="0" borderId="0" xfId="2" applyNumberFormat="1" applyFont="1" applyBorder="1" applyProtection="1">
      <protection locked="0"/>
    </xf>
    <xf numFmtId="3" fontId="9" fillId="0" borderId="21" xfId="2" applyNumberFormat="1" applyFont="1" applyBorder="1" applyAlignment="1" applyProtection="1">
      <alignment horizontal="center"/>
      <protection locked="0"/>
    </xf>
    <xf numFmtId="3" fontId="9" fillId="0" borderId="105" xfId="2" applyNumberFormat="1" applyFont="1" applyBorder="1"/>
    <xf numFmtId="3" fontId="9" fillId="0" borderId="14" xfId="2" applyNumberFormat="1" applyFont="1" applyBorder="1"/>
    <xf numFmtId="165" fontId="9" fillId="8" borderId="125" xfId="2" applyNumberFormat="1" applyFont="1" applyFill="1" applyBorder="1" applyProtection="1">
      <protection locked="0"/>
    </xf>
    <xf numFmtId="3" fontId="9" fillId="0" borderId="125" xfId="2" applyNumberFormat="1" applyFont="1" applyBorder="1" applyProtection="1">
      <protection locked="0"/>
    </xf>
    <xf numFmtId="3" fontId="9" fillId="0" borderId="14" xfId="2" applyNumberFormat="1" applyFont="1" applyBorder="1" applyProtection="1">
      <protection locked="0"/>
    </xf>
    <xf numFmtId="3" fontId="18" fillId="0" borderId="125" xfId="2" applyNumberFormat="1" applyFont="1" applyBorder="1" applyAlignment="1" applyProtection="1">
      <alignment horizontal="center"/>
      <protection locked="0"/>
    </xf>
    <xf numFmtId="0" fontId="9" fillId="8" borderId="53" xfId="2" applyFont="1" applyFill="1" applyBorder="1" applyProtection="1">
      <protection locked="0"/>
    </xf>
    <xf numFmtId="3" fontId="18" fillId="0" borderId="52" xfId="2" applyNumberFormat="1" applyFont="1" applyBorder="1" applyAlignment="1" applyProtection="1">
      <alignment horizontal="right"/>
      <protection locked="0"/>
    </xf>
    <xf numFmtId="3" fontId="9" fillId="0" borderId="7" xfId="2" applyNumberFormat="1" applyFont="1" applyBorder="1"/>
    <xf numFmtId="3" fontId="9" fillId="0" borderId="58" xfId="2" applyNumberFormat="1" applyFont="1" applyBorder="1" applyAlignment="1">
      <alignment horizontal="center"/>
    </xf>
    <xf numFmtId="3" fontId="9" fillId="0" borderId="51" xfId="2" applyNumberFormat="1" applyFont="1" applyBorder="1" applyAlignment="1" applyProtection="1">
      <alignment horizontal="center"/>
      <protection locked="0"/>
    </xf>
    <xf numFmtId="3" fontId="9" fillId="0" borderId="19" xfId="2" applyNumberFormat="1" applyFont="1" applyBorder="1" applyAlignment="1" applyProtection="1">
      <alignment horizontal="center"/>
      <protection locked="0"/>
    </xf>
    <xf numFmtId="3" fontId="9" fillId="0" borderId="21" xfId="2" applyNumberFormat="1" applyFont="1" applyBorder="1" applyProtection="1">
      <protection locked="0"/>
    </xf>
    <xf numFmtId="3" fontId="9" fillId="10" borderId="0" xfId="2" applyNumberFormat="1" applyFont="1" applyFill="1"/>
    <xf numFmtId="3" fontId="9" fillId="10" borderId="0" xfId="2" applyNumberFormat="1" applyFont="1" applyFill="1" applyProtection="1">
      <protection locked="0"/>
    </xf>
    <xf numFmtId="0" fontId="0" fillId="0" borderId="0" xfId="0" applyProtection="1">
      <protection locked="0"/>
    </xf>
    <xf numFmtId="3" fontId="18" fillId="0" borderId="138" xfId="2" applyNumberFormat="1" applyFont="1" applyBorder="1" applyAlignment="1">
      <alignment horizontal="center"/>
    </xf>
    <xf numFmtId="3" fontId="9" fillId="0" borderId="139" xfId="2" applyNumberFormat="1" applyFont="1" applyBorder="1"/>
    <xf numFmtId="3" fontId="9" fillId="0" borderId="25" xfId="2" applyNumberFormat="1" applyFont="1" applyBorder="1"/>
    <xf numFmtId="3" fontId="9" fillId="0" borderId="140" xfId="2" applyNumberFormat="1" applyFont="1" applyBorder="1"/>
    <xf numFmtId="3" fontId="18" fillId="2" borderId="69" xfId="2" applyNumberFormat="1" applyFont="1" applyFill="1" applyBorder="1" applyAlignment="1">
      <alignment horizontal="center"/>
    </xf>
    <xf numFmtId="3" fontId="18" fillId="0" borderId="139" xfId="2" applyNumberFormat="1" applyFont="1" applyBorder="1" applyAlignment="1">
      <alignment horizontal="center"/>
    </xf>
    <xf numFmtId="3" fontId="18" fillId="2" borderId="69" xfId="2" applyNumberFormat="1" applyFont="1" applyFill="1" applyBorder="1" applyAlignment="1" applyProtection="1">
      <alignment horizontal="center"/>
      <protection locked="0"/>
    </xf>
    <xf numFmtId="165" fontId="9" fillId="0" borderId="140" xfId="2" applyNumberFormat="1" applyFont="1" applyFill="1" applyBorder="1" applyProtection="1">
      <protection locked="0"/>
    </xf>
    <xf numFmtId="165" fontId="9" fillId="0" borderId="26" xfId="2" applyNumberFormat="1" applyFont="1" applyFill="1" applyBorder="1" applyProtection="1">
      <protection locked="0"/>
    </xf>
    <xf numFmtId="0" fontId="22" fillId="0" borderId="0" xfId="0" applyFont="1"/>
    <xf numFmtId="0" fontId="0" fillId="11" borderId="0" xfId="0" applyFill="1" applyProtection="1">
      <protection locked="0"/>
    </xf>
    <xf numFmtId="14" fontId="0" fillId="11" borderId="0" xfId="0" applyNumberFormat="1" applyFill="1" applyProtection="1">
      <protection locked="0"/>
    </xf>
    <xf numFmtId="3" fontId="9" fillId="0" borderId="0" xfId="2" applyNumberFormat="1" applyFont="1"/>
    <xf numFmtId="0" fontId="18" fillId="0" borderId="0" xfId="2" applyFont="1" applyBorder="1" applyAlignment="1">
      <alignment horizontal="right"/>
    </xf>
    <xf numFmtId="3" fontId="23" fillId="2" borderId="3" xfId="2" applyNumberFormat="1" applyFont="1" applyFill="1" applyBorder="1" applyAlignment="1">
      <alignment horizontal="centerContinuous"/>
    </xf>
    <xf numFmtId="0" fontId="24" fillId="2" borderId="4" xfId="2" applyFont="1" applyFill="1" applyBorder="1" applyAlignment="1">
      <alignment horizontal="centerContinuous"/>
    </xf>
    <xf numFmtId="3" fontId="24" fillId="2" borderId="4" xfId="2" applyNumberFormat="1" applyFont="1" applyFill="1" applyBorder="1" applyAlignment="1">
      <alignment horizontal="centerContinuous"/>
    </xf>
    <xf numFmtId="3" fontId="24" fillId="2" borderId="6" xfId="2" applyNumberFormat="1" applyFont="1" applyFill="1" applyBorder="1" applyAlignment="1">
      <alignment horizontal="centerContinuous"/>
    </xf>
    <xf numFmtId="168" fontId="9" fillId="0" borderId="0" xfId="2" applyNumberFormat="1" applyFont="1"/>
    <xf numFmtId="3" fontId="18" fillId="0" borderId="0" xfId="2" applyNumberFormat="1" applyFont="1" applyBorder="1" applyAlignment="1">
      <alignment horizontal="right"/>
    </xf>
    <xf numFmtId="3" fontId="18" fillId="0" borderId="0" xfId="2" applyNumberFormat="1" applyFont="1" applyAlignment="1">
      <alignment horizontal="right"/>
    </xf>
    <xf numFmtId="3" fontId="23" fillId="2" borderId="36" xfId="2" applyNumberFormat="1" applyFont="1" applyFill="1" applyBorder="1" applyAlignment="1">
      <alignment horizontal="centerContinuous"/>
    </xf>
    <xf numFmtId="0" fontId="24" fillId="2" borderId="46" xfId="2" applyFont="1" applyFill="1" applyBorder="1" applyAlignment="1">
      <alignment horizontal="centerContinuous"/>
    </xf>
    <xf numFmtId="3" fontId="24" fillId="2" borderId="46" xfId="2" applyNumberFormat="1" applyFont="1" applyFill="1" applyBorder="1" applyAlignment="1">
      <alignment horizontal="centerContinuous"/>
    </xf>
    <xf numFmtId="3" fontId="24" fillId="2" borderId="84" xfId="2" applyNumberFormat="1" applyFont="1" applyFill="1" applyBorder="1" applyAlignment="1">
      <alignment horizontal="centerContinuous"/>
    </xf>
    <xf numFmtId="3" fontId="18" fillId="0" borderId="0" xfId="2" applyNumberFormat="1" applyFont="1" applyBorder="1" applyAlignment="1">
      <alignment horizontal="center" vertical="top"/>
    </xf>
    <xf numFmtId="0" fontId="9" fillId="0" borderId="0" xfId="2" applyFont="1"/>
    <xf numFmtId="3" fontId="18" fillId="0" borderId="0" xfId="2" applyNumberFormat="1" applyFont="1" applyAlignment="1">
      <alignment horizontal="center"/>
    </xf>
    <xf numFmtId="3" fontId="9" fillId="0" borderId="29" xfId="2" applyNumberFormat="1" applyFont="1" applyBorder="1"/>
    <xf numFmtId="3" fontId="9" fillId="0" borderId="2" xfId="2" applyNumberFormat="1" applyFont="1" applyBorder="1"/>
    <xf numFmtId="3" fontId="9" fillId="0" borderId="3" xfId="2" applyNumberFormat="1" applyFont="1" applyBorder="1"/>
    <xf numFmtId="3" fontId="9" fillId="0" borderId="4" xfId="2" applyNumberFormat="1" applyFont="1" applyBorder="1"/>
    <xf numFmtId="3" fontId="9" fillId="0" borderId="9" xfId="2" applyNumberFormat="1" applyFont="1" applyBorder="1"/>
    <xf numFmtId="3" fontId="9" fillId="0" borderId="15" xfId="2" applyNumberFormat="1" applyFont="1" applyBorder="1"/>
    <xf numFmtId="3" fontId="9" fillId="0" borderId="6" xfId="2" applyNumberFormat="1" applyFont="1" applyBorder="1"/>
    <xf numFmtId="3" fontId="18" fillId="0" borderId="19" xfId="2" applyNumberFormat="1" applyFont="1" applyBorder="1" applyAlignment="1">
      <alignment horizontal="center"/>
    </xf>
    <xf numFmtId="3" fontId="18" fillId="0" borderId="0" xfId="2" applyNumberFormat="1" applyFont="1" applyBorder="1" applyAlignment="1">
      <alignment horizontal="centerContinuous"/>
    </xf>
    <xf numFmtId="3" fontId="9" fillId="0" borderId="0" xfId="2" applyNumberFormat="1" applyFont="1" applyBorder="1" applyAlignment="1">
      <alignment horizontal="centerContinuous"/>
    </xf>
    <xf numFmtId="3" fontId="9" fillId="0" borderId="20" xfId="2" applyNumberFormat="1" applyFont="1" applyBorder="1" applyAlignment="1">
      <alignment horizontal="centerContinuous"/>
    </xf>
    <xf numFmtId="3" fontId="9" fillId="0" borderId="19" xfId="2" applyNumberFormat="1" applyFont="1" applyBorder="1" applyAlignment="1">
      <alignment horizontal="centerContinuous"/>
    </xf>
    <xf numFmtId="3" fontId="9" fillId="0" borderId="8" xfId="2" applyNumberFormat="1" applyFont="1" applyBorder="1" applyAlignment="1">
      <alignment horizontal="centerContinuous"/>
    </xf>
    <xf numFmtId="3" fontId="9" fillId="0" borderId="36" xfId="2" applyNumberFormat="1" applyFont="1" applyBorder="1"/>
    <xf numFmtId="3" fontId="9" fillId="0" borderId="46" xfId="2" applyNumberFormat="1" applyFont="1" applyBorder="1"/>
    <xf numFmtId="3" fontId="9" fillId="0" borderId="37" xfId="2" applyNumberFormat="1" applyFont="1" applyBorder="1"/>
    <xf numFmtId="3" fontId="9" fillId="0" borderId="45" xfId="2" applyNumberFormat="1" applyFont="1" applyBorder="1" applyAlignment="1">
      <alignment horizontal="centerContinuous"/>
    </xf>
    <xf numFmtId="3" fontId="9" fillId="0" borderId="37" xfId="2" applyNumberFormat="1" applyFont="1" applyBorder="1" applyAlignment="1">
      <alignment horizontal="centerContinuous"/>
    </xf>
    <xf numFmtId="3" fontId="9" fillId="0" borderId="46" xfId="2" applyNumberFormat="1" applyFont="1" applyBorder="1" applyAlignment="1">
      <alignment horizontal="centerContinuous"/>
    </xf>
    <xf numFmtId="3" fontId="9" fillId="0" borderId="84" xfId="2" applyNumberFormat="1" applyFont="1" applyBorder="1" applyAlignment="1">
      <alignment horizontal="centerContinuous"/>
    </xf>
    <xf numFmtId="3" fontId="18" fillId="0" borderId="39" xfId="2" applyNumberFormat="1" applyFont="1" applyBorder="1" applyAlignment="1">
      <alignment horizontal="center"/>
    </xf>
    <xf numFmtId="165" fontId="9" fillId="0" borderId="17" xfId="2" applyNumberFormat="1" applyFont="1" applyBorder="1"/>
    <xf numFmtId="165" fontId="9" fillId="0" borderId="16" xfId="2" applyNumberFormat="1" applyFont="1" applyBorder="1"/>
    <xf numFmtId="165" fontId="9" fillId="3" borderId="141" xfId="2" applyNumberFormat="1" applyFont="1" applyFill="1" applyBorder="1" applyProtection="1">
      <protection locked="0"/>
    </xf>
    <xf numFmtId="3" fontId="9" fillId="0" borderId="19" xfId="2" applyNumberFormat="1" applyFont="1" applyBorder="1"/>
    <xf numFmtId="3" fontId="18" fillId="0" borderId="41" xfId="2" applyNumberFormat="1" applyFont="1" applyBorder="1" applyAlignment="1">
      <alignment horizontal="center"/>
    </xf>
    <xf numFmtId="165" fontId="9" fillId="0" borderId="22" xfId="2" applyNumberFormat="1" applyFont="1" applyBorder="1"/>
    <xf numFmtId="165" fontId="9" fillId="0" borderId="74" xfId="2" applyNumberFormat="1" applyFont="1" applyBorder="1"/>
    <xf numFmtId="165" fontId="9" fillId="3" borderId="18" xfId="2" applyNumberFormat="1" applyFont="1" applyFill="1" applyBorder="1" applyProtection="1">
      <protection locked="0"/>
    </xf>
    <xf numFmtId="3" fontId="9" fillId="0" borderId="11" xfId="2" applyNumberFormat="1" applyFont="1" applyBorder="1"/>
    <xf numFmtId="3" fontId="9" fillId="0" borderId="13" xfId="2" applyNumberFormat="1" applyFont="1" applyBorder="1"/>
    <xf numFmtId="3" fontId="9" fillId="0" borderId="12" xfId="2" applyNumberFormat="1" applyFont="1" applyBorder="1"/>
    <xf numFmtId="3" fontId="18" fillId="0" borderId="38" xfId="2" applyNumberFormat="1" applyFont="1" applyBorder="1" applyAlignment="1">
      <alignment horizontal="center"/>
    </xf>
    <xf numFmtId="3" fontId="9" fillId="0" borderId="32" xfId="2" applyNumberFormat="1" applyFont="1" applyBorder="1"/>
    <xf numFmtId="3" fontId="9" fillId="0" borderId="33" xfId="2" applyNumberFormat="1" applyFont="1" applyBorder="1" applyAlignment="1">
      <alignment horizontal="center"/>
    </xf>
    <xf numFmtId="3" fontId="9" fillId="0" borderId="35" xfId="2" applyNumberFormat="1" applyFont="1" applyBorder="1"/>
    <xf numFmtId="3" fontId="9" fillId="0" borderId="33" xfId="2" applyNumberFormat="1" applyFont="1" applyBorder="1"/>
    <xf numFmtId="165" fontId="9" fillId="3" borderId="142" xfId="2" applyNumberFormat="1" applyFont="1" applyFill="1" applyBorder="1" applyProtection="1">
      <protection locked="0"/>
    </xf>
    <xf numFmtId="3" fontId="9" fillId="0" borderId="143" xfId="2" applyNumberFormat="1" applyFont="1" applyBorder="1"/>
    <xf numFmtId="165" fontId="9" fillId="0" borderId="144" xfId="2" applyNumberFormat="1" applyFont="1" applyBorder="1"/>
    <xf numFmtId="3" fontId="9" fillId="0" borderId="19" xfId="2" applyNumberFormat="1" applyFont="1" applyBorder="1" applyAlignment="1">
      <alignment horizontal="center"/>
    </xf>
    <xf numFmtId="3" fontId="9" fillId="0" borderId="19" xfId="2" applyNumberFormat="1" applyFont="1" applyBorder="1" applyAlignment="1">
      <alignment horizontal="right"/>
    </xf>
    <xf numFmtId="3" fontId="9" fillId="0" borderId="98" xfId="2" applyNumberFormat="1" applyFont="1" applyBorder="1"/>
    <xf numFmtId="3" fontId="18" fillId="0" borderId="88" xfId="2" applyNumberFormat="1" applyFont="1" applyBorder="1" applyAlignment="1">
      <alignment horizontal="center"/>
    </xf>
    <xf numFmtId="165" fontId="9" fillId="3" borderId="145" xfId="2" applyNumberFormat="1" applyFont="1" applyFill="1" applyBorder="1" applyProtection="1">
      <protection locked="0"/>
    </xf>
    <xf numFmtId="3" fontId="9" fillId="0" borderId="93" xfId="2" applyNumberFormat="1" applyFont="1" applyBorder="1" applyAlignment="1">
      <alignment horizontal="center"/>
    </xf>
    <xf numFmtId="3" fontId="9" fillId="0" borderId="21" xfId="2" applyNumberFormat="1" applyFont="1" applyBorder="1" applyAlignment="1">
      <alignment horizontal="center"/>
    </xf>
    <xf numFmtId="1" fontId="9" fillId="3" borderId="22" xfId="2" applyNumberFormat="1" applyFont="1" applyFill="1" applyBorder="1" applyProtection="1">
      <protection locked="0"/>
    </xf>
    <xf numFmtId="3" fontId="9" fillId="0" borderId="115" xfId="2" applyNumberFormat="1" applyFont="1" applyBorder="1" applyAlignment="1">
      <alignment horizontal="center"/>
    </xf>
    <xf numFmtId="3" fontId="9" fillId="0" borderId="98" xfId="2" applyNumberFormat="1" applyFont="1" applyFill="1" applyBorder="1"/>
    <xf numFmtId="165" fontId="9" fillId="0" borderId="74" xfId="2" applyNumberFormat="1" applyFont="1" applyFill="1" applyBorder="1"/>
    <xf numFmtId="3" fontId="9" fillId="0" borderId="146" xfId="2" applyNumberFormat="1" applyFont="1" applyBorder="1"/>
    <xf numFmtId="3" fontId="9" fillId="0" borderId="25" xfId="2" applyNumberFormat="1" applyFont="1" applyBorder="1" applyAlignment="1">
      <alignment horizontal="center"/>
    </xf>
    <xf numFmtId="3" fontId="9" fillId="0" borderId="147" xfId="2" applyNumberFormat="1" applyFont="1" applyBorder="1"/>
    <xf numFmtId="3" fontId="9" fillId="0" borderId="148" xfId="2" applyNumberFormat="1" applyFont="1" applyBorder="1"/>
    <xf numFmtId="165" fontId="9" fillId="7" borderId="22" xfId="2" applyNumberFormat="1" applyFont="1" applyFill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9" xfId="0" applyNumberFormat="1" applyFont="1" applyBorder="1"/>
    <xf numFmtId="3" fontId="9" fillId="0" borderId="15" xfId="0" applyNumberFormat="1" applyFont="1" applyBorder="1"/>
    <xf numFmtId="3" fontId="9" fillId="0" borderId="9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/>
    <xf numFmtId="3" fontId="9" fillId="0" borderId="0" xfId="0" applyNumberFormat="1" applyFont="1" applyBorder="1"/>
    <xf numFmtId="3" fontId="18" fillId="0" borderId="19" xfId="0" applyNumberFormat="1" applyFont="1" applyBorder="1" applyAlignment="1">
      <alignment horizontal="center"/>
    </xf>
    <xf numFmtId="3" fontId="18" fillId="0" borderId="0" xfId="0" applyNumberFormat="1" applyFont="1" applyBorder="1"/>
    <xf numFmtId="3" fontId="9" fillId="0" borderId="20" xfId="0" applyNumberFormat="1" applyFont="1" applyBorder="1"/>
    <xf numFmtId="3" fontId="9" fillId="0" borderId="19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right"/>
    </xf>
    <xf numFmtId="3" fontId="9" fillId="0" borderId="36" xfId="0" applyNumberFormat="1" applyFont="1" applyBorder="1"/>
    <xf numFmtId="3" fontId="9" fillId="0" borderId="46" xfId="0" applyNumberFormat="1" applyFont="1" applyBorder="1"/>
    <xf numFmtId="3" fontId="9" fillId="0" borderId="37" xfId="0" applyNumberFormat="1" applyFont="1" applyBorder="1"/>
    <xf numFmtId="3" fontId="9" fillId="0" borderId="45" xfId="0" applyNumberFormat="1" applyFont="1" applyBorder="1"/>
    <xf numFmtId="3" fontId="9" fillId="0" borderId="37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84" xfId="0" applyNumberFormat="1" applyFont="1" applyBorder="1" applyAlignment="1">
      <alignment horizontal="center"/>
    </xf>
    <xf numFmtId="3" fontId="18" fillId="12" borderId="39" xfId="0" applyNumberFormat="1" applyFont="1" applyFill="1" applyBorder="1" applyAlignment="1">
      <alignment horizontal="center"/>
    </xf>
    <xf numFmtId="165" fontId="9" fillId="0" borderId="17" xfId="0" applyNumberFormat="1" applyFont="1" applyBorder="1"/>
    <xf numFmtId="169" fontId="9" fillId="0" borderId="89" xfId="0" applyNumberFormat="1" applyFont="1" applyBorder="1"/>
    <xf numFmtId="165" fontId="9" fillId="0" borderId="16" xfId="0" applyNumberFormat="1" applyFont="1" applyBorder="1"/>
    <xf numFmtId="165" fontId="9" fillId="13" borderId="16" xfId="0" applyNumberFormat="1" applyFont="1" applyFill="1" applyBorder="1" applyProtection="1">
      <protection locked="0"/>
    </xf>
    <xf numFmtId="165" fontId="9" fillId="13" borderId="141" xfId="0" applyNumberFormat="1" applyFont="1" applyFill="1" applyBorder="1" applyProtection="1">
      <protection locked="0"/>
    </xf>
    <xf numFmtId="3" fontId="9" fillId="0" borderId="19" xfId="0" applyNumberFormat="1" applyFont="1" applyBorder="1"/>
    <xf numFmtId="3" fontId="18" fillId="12" borderId="149" xfId="0" applyNumberFormat="1" applyFont="1" applyFill="1" applyBorder="1" applyAlignment="1">
      <alignment horizontal="center"/>
    </xf>
    <xf numFmtId="165" fontId="9" fillId="0" borderId="22" xfId="0" applyNumberFormat="1" applyFont="1" applyBorder="1"/>
    <xf numFmtId="169" fontId="9" fillId="0" borderId="91" xfId="0" applyNumberFormat="1" applyFont="1" applyBorder="1"/>
    <xf numFmtId="165" fontId="9" fillId="0" borderId="74" xfId="0" applyNumberFormat="1" applyFont="1" applyBorder="1"/>
    <xf numFmtId="165" fontId="9" fillId="13" borderId="74" xfId="0" applyNumberFormat="1" applyFont="1" applyFill="1" applyBorder="1" applyProtection="1">
      <protection locked="0"/>
    </xf>
    <xf numFmtId="165" fontId="9" fillId="13" borderId="18" xfId="0" applyNumberFormat="1" applyFont="1" applyFill="1" applyBorder="1" applyProtection="1">
      <protection locked="0"/>
    </xf>
    <xf numFmtId="3" fontId="9" fillId="0" borderId="32" xfId="0" applyNumberFormat="1" applyFont="1" applyBorder="1"/>
    <xf numFmtId="3" fontId="9" fillId="0" borderId="35" xfId="0" applyNumberFormat="1" applyFont="1" applyBorder="1"/>
    <xf numFmtId="3" fontId="9" fillId="0" borderId="24" xfId="0" applyNumberFormat="1" applyFont="1" applyBorder="1"/>
    <xf numFmtId="3" fontId="9" fillId="0" borderId="26" xfId="0" applyNumberFormat="1" applyFont="1" applyBorder="1"/>
    <xf numFmtId="3" fontId="18" fillId="0" borderId="41" xfId="0" applyNumberFormat="1" applyFont="1" applyBorder="1" applyAlignment="1">
      <alignment horizontal="center"/>
    </xf>
    <xf numFmtId="165" fontId="9" fillId="13" borderId="22" xfId="0" applyNumberFormat="1" applyFont="1" applyFill="1" applyBorder="1" applyProtection="1">
      <protection locked="0"/>
    </xf>
    <xf numFmtId="3" fontId="9" fillId="0" borderId="0" xfId="0" applyNumberFormat="1" applyFont="1" applyBorder="1" applyAlignment="1">
      <alignment horizontal="left"/>
    </xf>
    <xf numFmtId="165" fontId="9" fillId="0" borderId="21" xfId="0" applyNumberFormat="1" applyFont="1" applyBorder="1"/>
    <xf numFmtId="169" fontId="9" fillId="0" borderId="20" xfId="0" applyNumberFormat="1" applyFont="1" applyBorder="1"/>
    <xf numFmtId="165" fontId="9" fillId="0" borderId="19" xfId="0" applyNumberFormat="1" applyFont="1" applyBorder="1"/>
    <xf numFmtId="165" fontId="9" fillId="0" borderId="8" xfId="0" applyNumberFormat="1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3" fontId="9" fillId="0" borderId="33" xfId="0" applyNumberFormat="1" applyFont="1" applyBorder="1"/>
    <xf numFmtId="3" fontId="18" fillId="12" borderId="150" xfId="0" applyNumberFormat="1" applyFont="1" applyFill="1" applyBorder="1" applyAlignment="1">
      <alignment horizontal="center"/>
    </xf>
    <xf numFmtId="165" fontId="9" fillId="0" borderId="22" xfId="0" applyNumberFormat="1" applyFont="1" applyBorder="1" applyProtection="1">
      <protection locked="0"/>
    </xf>
    <xf numFmtId="165" fontId="9" fillId="0" borderId="74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3" fontId="18" fillId="12" borderId="41" xfId="0" applyNumberFormat="1" applyFont="1" applyFill="1" applyBorder="1" applyAlignment="1">
      <alignment horizontal="center"/>
    </xf>
    <xf numFmtId="165" fontId="9" fillId="13" borderId="22" xfId="0" applyNumberFormat="1" applyFont="1" applyFill="1" applyBorder="1"/>
    <xf numFmtId="3" fontId="9" fillId="0" borderId="13" xfId="0" applyNumberFormat="1" applyFont="1" applyBorder="1"/>
    <xf numFmtId="3" fontId="9" fillId="0" borderId="33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18" fillId="12" borderId="151" xfId="0" applyNumberFormat="1" applyFont="1" applyFill="1" applyBorder="1" applyAlignment="1">
      <alignment horizontal="center"/>
    </xf>
    <xf numFmtId="3" fontId="18" fillId="12" borderId="152" xfId="0" applyNumberFormat="1" applyFont="1" applyFill="1" applyBorder="1" applyAlignment="1">
      <alignment horizontal="center"/>
    </xf>
    <xf numFmtId="165" fontId="9" fillId="13" borderId="28" xfId="0" applyNumberFormat="1" applyFont="1" applyFill="1" applyBorder="1"/>
    <xf numFmtId="169" fontId="9" fillId="0" borderId="45" xfId="0" applyNumberFormat="1" applyFont="1" applyBorder="1"/>
    <xf numFmtId="165" fontId="9" fillId="0" borderId="37" xfId="0" applyNumberFormat="1" applyFont="1" applyBorder="1"/>
    <xf numFmtId="165" fontId="9" fillId="13" borderId="37" xfId="0" applyNumberFormat="1" applyFont="1" applyFill="1" applyBorder="1" applyProtection="1">
      <protection locked="0"/>
    </xf>
    <xf numFmtId="165" fontId="9" fillId="13" borderId="84" xfId="0" applyNumberFormat="1" applyFont="1" applyFill="1" applyBorder="1" applyProtection="1">
      <protection locked="0"/>
    </xf>
    <xf numFmtId="3" fontId="9" fillId="0" borderId="9" xfId="0" applyNumberFormat="1" applyFont="1" applyBorder="1" applyAlignment="1">
      <alignment horizontal="center"/>
    </xf>
    <xf numFmtId="3" fontId="18" fillId="0" borderId="39" xfId="0" applyNumberFormat="1" applyFont="1" applyBorder="1" applyAlignment="1">
      <alignment horizontal="center"/>
    </xf>
    <xf numFmtId="165" fontId="9" fillId="13" borderId="90" xfId="0" applyNumberFormat="1" applyFont="1" applyFill="1" applyBorder="1" applyProtection="1">
      <protection locked="0"/>
    </xf>
    <xf numFmtId="3" fontId="9" fillId="0" borderId="0" xfId="0" applyNumberFormat="1" applyFont="1"/>
    <xf numFmtId="165" fontId="9" fillId="0" borderId="86" xfId="0" applyNumberFormat="1" applyFont="1" applyBorder="1"/>
    <xf numFmtId="3" fontId="18" fillId="0" borderId="38" xfId="0" applyNumberFormat="1" applyFont="1" applyBorder="1" applyAlignment="1">
      <alignment horizontal="center"/>
    </xf>
    <xf numFmtId="165" fontId="9" fillId="13" borderId="47" xfId="0" applyNumberFormat="1" applyFont="1" applyFill="1" applyBorder="1" applyProtection="1">
      <protection locked="0"/>
    </xf>
    <xf numFmtId="0" fontId="9" fillId="0" borderId="0" xfId="0" applyFont="1"/>
    <xf numFmtId="0" fontId="18" fillId="0" borderId="0" xfId="2" applyFont="1" applyBorder="1" applyAlignment="1">
      <alignment horizontal="center"/>
    </xf>
    <xf numFmtId="3" fontId="23" fillId="2" borderId="6" xfId="2" applyNumberFormat="1" applyFont="1" applyFill="1" applyBorder="1" applyAlignment="1">
      <alignment horizontal="centerContinuous"/>
    </xf>
    <xf numFmtId="3" fontId="18" fillId="0" borderId="0" xfId="2" applyNumberFormat="1" applyFont="1"/>
    <xf numFmtId="168" fontId="9" fillId="0" borderId="0" xfId="0" applyNumberFormat="1" applyFont="1"/>
    <xf numFmtId="3" fontId="23" fillId="2" borderId="84" xfId="2" applyNumberFormat="1" applyFont="1" applyFill="1" applyBorder="1" applyAlignment="1">
      <alignment horizontal="centerContinuous"/>
    </xf>
    <xf numFmtId="3" fontId="18" fillId="0" borderId="0" xfId="2" applyNumberFormat="1" applyFont="1" applyBorder="1" applyAlignment="1">
      <alignment horizontal="center"/>
    </xf>
    <xf numFmtId="3" fontId="9" fillId="0" borderId="1" xfId="2" applyNumberFormat="1" applyFont="1" applyBorder="1"/>
    <xf numFmtId="3" fontId="18" fillId="0" borderId="29" xfId="2" applyNumberFormat="1" applyFont="1" applyBorder="1"/>
    <xf numFmtId="3" fontId="18" fillId="0" borderId="29" xfId="2" applyNumberFormat="1" applyFont="1" applyBorder="1" applyAlignment="1">
      <alignment horizontal="left"/>
    </xf>
    <xf numFmtId="3" fontId="18" fillId="0" borderId="1" xfId="2" applyNumberFormat="1" applyFont="1" applyBorder="1"/>
    <xf numFmtId="3" fontId="9" fillId="0" borderId="40" xfId="2" applyNumberFormat="1" applyFont="1" applyBorder="1"/>
    <xf numFmtId="3" fontId="9" fillId="0" borderId="153" xfId="2" applyNumberFormat="1" applyFont="1" applyBorder="1"/>
    <xf numFmtId="3" fontId="9" fillId="0" borderId="154" xfId="2" applyNumberFormat="1" applyFont="1" applyBorder="1"/>
    <xf numFmtId="3" fontId="9" fillId="0" borderId="154" xfId="2" applyNumberFormat="1" applyFont="1" applyBorder="1" applyProtection="1">
      <protection locked="0"/>
    </xf>
    <xf numFmtId="3" fontId="18" fillId="4" borderId="39" xfId="2" applyNumberFormat="1" applyFont="1" applyFill="1" applyBorder="1" applyAlignment="1" applyProtection="1">
      <alignment horizontal="center"/>
      <protection locked="0"/>
    </xf>
    <xf numFmtId="165" fontId="9" fillId="13" borderId="90" xfId="2" applyNumberFormat="1" applyFont="1" applyFill="1" applyBorder="1" applyProtection="1">
      <protection locked="0"/>
    </xf>
    <xf numFmtId="3" fontId="9" fillId="0" borderId="42" xfId="2" applyNumberFormat="1" applyFont="1" applyBorder="1"/>
    <xf numFmtId="3" fontId="9" fillId="0" borderId="24" xfId="2" applyNumberFormat="1" applyFont="1" applyBorder="1"/>
    <xf numFmtId="3" fontId="9" fillId="0" borderId="25" xfId="2" applyNumberFormat="1" applyFont="1" applyBorder="1" applyProtection="1">
      <protection locked="0"/>
    </xf>
    <xf numFmtId="3" fontId="18" fillId="4" borderId="149" xfId="2" applyNumberFormat="1" applyFont="1" applyFill="1" applyBorder="1" applyAlignment="1" applyProtection="1">
      <alignment horizontal="center"/>
      <protection locked="0"/>
    </xf>
    <xf numFmtId="165" fontId="9" fillId="13" borderId="86" xfId="2" applyNumberFormat="1" applyFont="1" applyFill="1" applyBorder="1" applyProtection="1">
      <protection locked="0"/>
    </xf>
    <xf numFmtId="3" fontId="9" fillId="0" borderId="42" xfId="2" applyNumberFormat="1" applyFont="1" applyBorder="1" applyAlignment="1">
      <alignment horizontal="center"/>
    </xf>
    <xf numFmtId="3" fontId="9" fillId="13" borderId="143" xfId="2" applyNumberFormat="1" applyFont="1" applyFill="1" applyBorder="1" applyProtection="1">
      <protection locked="0"/>
    </xf>
    <xf numFmtId="165" fontId="9" fillId="13" borderId="142" xfId="2" applyNumberFormat="1" applyFont="1" applyFill="1" applyBorder="1" applyProtection="1">
      <protection locked="0"/>
    </xf>
    <xf numFmtId="3" fontId="9" fillId="4" borderId="150" xfId="2" applyNumberFormat="1" applyFont="1" applyFill="1" applyBorder="1" applyAlignment="1" applyProtection="1">
      <alignment horizontal="center"/>
      <protection locked="0"/>
    </xf>
    <xf numFmtId="3" fontId="9" fillId="3" borderId="155" xfId="2" applyNumberFormat="1" applyFont="1" applyFill="1" applyBorder="1" applyProtection="1">
      <protection locked="0"/>
    </xf>
    <xf numFmtId="3" fontId="9" fillId="13" borderId="98" xfId="2" applyNumberFormat="1" applyFont="1" applyFill="1" applyBorder="1" applyProtection="1">
      <protection locked="0"/>
    </xf>
    <xf numFmtId="165" fontId="9" fillId="13" borderId="22" xfId="2" applyNumberFormat="1" applyFont="1" applyFill="1" applyBorder="1" applyProtection="1">
      <protection locked="0"/>
    </xf>
    <xf numFmtId="3" fontId="9" fillId="4" borderId="41" xfId="2" applyNumberFormat="1" applyFont="1" applyFill="1" applyBorder="1" applyAlignment="1" applyProtection="1">
      <alignment horizontal="center"/>
      <protection locked="0"/>
    </xf>
    <xf numFmtId="3" fontId="9" fillId="3" borderId="8" xfId="2" applyNumberFormat="1" applyFont="1" applyFill="1" applyBorder="1" applyProtection="1">
      <protection locked="0"/>
    </xf>
    <xf numFmtId="3" fontId="9" fillId="0" borderId="98" xfId="2" applyNumberFormat="1" applyFont="1" applyBorder="1" applyProtection="1"/>
    <xf numFmtId="3" fontId="9" fillId="4" borderId="149" xfId="2" applyNumberFormat="1" applyFont="1" applyFill="1" applyBorder="1" applyAlignment="1" applyProtection="1">
      <alignment horizontal="center"/>
      <protection locked="0"/>
    </xf>
    <xf numFmtId="3" fontId="9" fillId="3" borderId="145" xfId="2" applyNumberFormat="1" applyFont="1" applyFill="1" applyBorder="1" applyProtection="1">
      <protection locked="0"/>
    </xf>
    <xf numFmtId="3" fontId="9" fillId="0" borderId="25" xfId="2" applyNumberFormat="1" applyFont="1" applyBorder="1" applyAlignment="1">
      <alignment horizontal="right"/>
    </xf>
    <xf numFmtId="165" fontId="9" fillId="0" borderId="156" xfId="2" applyNumberFormat="1" applyFont="1" applyBorder="1" applyProtection="1">
      <protection locked="0"/>
    </xf>
    <xf numFmtId="3" fontId="18" fillId="4" borderId="88" xfId="2" applyNumberFormat="1" applyFont="1" applyFill="1" applyBorder="1" applyAlignment="1" applyProtection="1">
      <alignment horizontal="center"/>
      <protection locked="0"/>
    </xf>
    <xf numFmtId="165" fontId="9" fillId="0" borderId="31" xfId="2" applyNumberFormat="1" applyFont="1" applyBorder="1" applyProtection="1">
      <protection locked="0"/>
    </xf>
    <xf numFmtId="3" fontId="9" fillId="0" borderId="44" xfId="2" applyNumberFormat="1" applyFont="1" applyBorder="1"/>
    <xf numFmtId="3" fontId="9" fillId="0" borderId="40" xfId="2" applyNumberFormat="1" applyFont="1" applyBorder="1" applyAlignment="1">
      <alignment horizontal="center"/>
    </xf>
    <xf numFmtId="3" fontId="9" fillId="0" borderId="4" xfId="2" applyNumberFormat="1" applyFont="1" applyBorder="1" applyAlignment="1">
      <alignment horizontal="center"/>
    </xf>
    <xf numFmtId="3" fontId="9" fillId="0" borderId="9" xfId="2" applyNumberFormat="1" applyFont="1" applyBorder="1" applyProtection="1">
      <protection locked="0"/>
    </xf>
    <xf numFmtId="3" fontId="18" fillId="0" borderId="157" xfId="2" applyNumberFormat="1" applyFont="1" applyBorder="1" applyAlignment="1" applyProtection="1">
      <alignment horizontal="center"/>
      <protection locked="0"/>
    </xf>
    <xf numFmtId="165" fontId="9" fillId="3" borderId="90" xfId="2" applyNumberFormat="1" applyFont="1" applyFill="1" applyBorder="1" applyProtection="1">
      <protection locked="0"/>
    </xf>
    <xf numFmtId="3" fontId="9" fillId="0" borderId="20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19" xfId="2" applyNumberFormat="1" applyFont="1" applyBorder="1" applyProtection="1">
      <protection locked="0"/>
    </xf>
    <xf numFmtId="3" fontId="18" fillId="0" borderId="151" xfId="2" applyNumberFormat="1" applyFont="1" applyBorder="1" applyAlignment="1" applyProtection="1">
      <alignment horizontal="center"/>
      <protection locked="0"/>
    </xf>
    <xf numFmtId="165" fontId="9" fillId="3" borderId="92" xfId="2" applyNumberFormat="1" applyFont="1" applyFill="1" applyBorder="1" applyProtection="1">
      <protection locked="0"/>
    </xf>
    <xf numFmtId="3" fontId="9" fillId="0" borderId="27" xfId="2" applyNumberFormat="1" applyFont="1" applyBorder="1" applyAlignment="1">
      <alignment horizontal="right"/>
    </xf>
    <xf numFmtId="3" fontId="9" fillId="0" borderId="12" xfId="2" applyNumberFormat="1" applyFont="1" applyBorder="1" applyAlignment="1">
      <alignment horizontal="center"/>
    </xf>
    <xf numFmtId="3" fontId="9" fillId="0" borderId="13" xfId="2" applyNumberFormat="1" applyFont="1" applyBorder="1" applyProtection="1">
      <protection locked="0"/>
    </xf>
    <xf numFmtId="3" fontId="9" fillId="0" borderId="26" xfId="2" applyNumberFormat="1" applyFont="1" applyBorder="1" applyProtection="1">
      <protection locked="0"/>
    </xf>
    <xf numFmtId="165" fontId="9" fillId="3" borderId="86" xfId="2" applyNumberFormat="1" applyFont="1" applyFill="1" applyBorder="1" applyProtection="1">
      <protection locked="0"/>
    </xf>
    <xf numFmtId="3" fontId="9" fillId="0" borderId="44" xfId="2" applyNumberFormat="1" applyFont="1" applyBorder="1" applyAlignment="1">
      <alignment horizontal="center"/>
    </xf>
    <xf numFmtId="3" fontId="9" fillId="0" borderId="87" xfId="2" applyNumberFormat="1" applyFont="1" applyBorder="1"/>
    <xf numFmtId="3" fontId="9" fillId="0" borderId="97" xfId="2" applyNumberFormat="1" applyFont="1" applyBorder="1" applyAlignment="1">
      <alignment horizontal="centerContinuous"/>
    </xf>
    <xf numFmtId="3" fontId="9" fillId="0" borderId="87" xfId="2" applyNumberFormat="1" applyFont="1" applyBorder="1" applyAlignment="1" applyProtection="1">
      <alignment horizontal="centerContinuous"/>
      <protection locked="0"/>
    </xf>
    <xf numFmtId="3" fontId="9" fillId="0" borderId="97" xfId="2" applyNumberFormat="1" applyFont="1" applyBorder="1" applyAlignment="1" applyProtection="1">
      <alignment horizontal="centerContinuous"/>
      <protection locked="0"/>
    </xf>
    <xf numFmtId="3" fontId="9" fillId="0" borderId="2" xfId="2" applyNumberFormat="1" applyFont="1" applyBorder="1" applyAlignment="1" applyProtection="1">
      <alignment horizontal="centerContinuous"/>
      <protection locked="0"/>
    </xf>
    <xf numFmtId="3" fontId="18" fillId="0" borderId="40" xfId="2" applyNumberFormat="1" applyFont="1" applyBorder="1" applyAlignment="1">
      <alignment horizontal="center"/>
    </xf>
    <xf numFmtId="165" fontId="9" fillId="3" borderId="17" xfId="2" applyNumberFormat="1" applyFont="1" applyFill="1" applyBorder="1" applyProtection="1">
      <protection locked="0"/>
    </xf>
    <xf numFmtId="3" fontId="18" fillId="0" borderId="10" xfId="2" applyNumberFormat="1" applyFont="1" applyBorder="1" applyAlignment="1" applyProtection="1">
      <alignment horizontal="center"/>
      <protection locked="0"/>
    </xf>
    <xf numFmtId="3" fontId="18" fillId="0" borderId="21" xfId="2" applyNumberFormat="1" applyFont="1" applyBorder="1" applyAlignment="1" applyProtection="1">
      <alignment horizontal="center"/>
      <protection locked="0"/>
    </xf>
    <xf numFmtId="3" fontId="9" fillId="0" borderId="45" xfId="2" applyNumberFormat="1" applyFont="1" applyBorder="1"/>
    <xf numFmtId="165" fontId="9" fillId="3" borderId="28" xfId="2" applyNumberFormat="1" applyFont="1" applyFill="1" applyBorder="1" applyProtection="1">
      <protection locked="0"/>
    </xf>
    <xf numFmtId="3" fontId="18" fillId="0" borderId="28" xfId="2" applyNumberFormat="1" applyFont="1" applyBorder="1" applyAlignment="1" applyProtection="1">
      <alignment horizontal="center"/>
      <protection locked="0"/>
    </xf>
    <xf numFmtId="3" fontId="18" fillId="0" borderId="158" xfId="2" applyNumberFormat="1" applyFont="1" applyBorder="1" applyAlignment="1">
      <alignment horizontal="center"/>
    </xf>
    <xf numFmtId="0" fontId="9" fillId="0" borderId="20" xfId="2" applyFont="1" applyBorder="1" applyAlignment="1">
      <alignment horizontal="left"/>
    </xf>
    <xf numFmtId="3" fontId="9" fillId="0" borderId="159" xfId="2" applyNumberFormat="1" applyFont="1" applyBorder="1" applyAlignment="1">
      <alignment horizontal="center"/>
    </xf>
    <xf numFmtId="3" fontId="18" fillId="0" borderId="87" xfId="2" applyNumberFormat="1" applyFont="1" applyBorder="1" applyAlignment="1">
      <alignment horizontal="right"/>
    </xf>
    <xf numFmtId="165" fontId="9" fillId="0" borderId="30" xfId="2" applyNumberFormat="1" applyFont="1" applyFill="1" applyBorder="1" applyProtection="1">
      <protection locked="0"/>
    </xf>
    <xf numFmtId="3" fontId="18" fillId="0" borderId="30" xfId="2" applyNumberFormat="1" applyFont="1" applyBorder="1" applyAlignment="1" applyProtection="1">
      <alignment horizontal="center"/>
      <protection locked="0"/>
    </xf>
    <xf numFmtId="165" fontId="9" fillId="0" borderId="31" xfId="2" applyNumberFormat="1" applyFont="1" applyFill="1" applyBorder="1" applyProtection="1">
      <protection locked="0"/>
    </xf>
    <xf numFmtId="3" fontId="18" fillId="0" borderId="149" xfId="2" applyNumberFormat="1" applyFont="1" applyBorder="1" applyAlignment="1">
      <alignment horizontal="center"/>
    </xf>
    <xf numFmtId="3" fontId="9" fillId="0" borderId="20" xfId="2" quotePrefix="1" applyNumberFormat="1" applyFont="1" applyBorder="1"/>
    <xf numFmtId="165" fontId="9" fillId="14" borderId="156" xfId="2" applyNumberFormat="1" applyFont="1" applyFill="1" applyBorder="1" applyProtection="1">
      <protection locked="0"/>
    </xf>
    <xf numFmtId="3" fontId="18" fillId="0" borderId="88" xfId="2" applyNumberFormat="1" applyFont="1" applyFill="1" applyBorder="1" applyAlignment="1">
      <alignment horizontal="center"/>
    </xf>
    <xf numFmtId="165" fontId="9" fillId="0" borderId="30" xfId="2" applyNumberFormat="1" applyFont="1" applyBorder="1" applyProtection="1">
      <protection locked="0"/>
    </xf>
    <xf numFmtId="165" fontId="9" fillId="0" borderId="86" xfId="2" applyNumberFormat="1" applyFont="1" applyBorder="1" applyProtection="1">
      <protection locked="0"/>
    </xf>
    <xf numFmtId="3" fontId="18" fillId="0" borderId="41" xfId="2" applyNumberFormat="1" applyFont="1" applyFill="1" applyBorder="1" applyAlignment="1">
      <alignment horizontal="center"/>
    </xf>
    <xf numFmtId="165" fontId="9" fillId="0" borderId="86" xfId="2" applyNumberFormat="1" applyFont="1" applyFill="1" applyBorder="1" applyProtection="1">
      <protection locked="0"/>
    </xf>
    <xf numFmtId="3" fontId="18" fillId="4" borderId="41" xfId="2" applyNumberFormat="1" applyFont="1" applyFill="1" applyBorder="1" applyAlignment="1">
      <alignment horizontal="center"/>
    </xf>
    <xf numFmtId="165" fontId="9" fillId="0" borderId="8" xfId="2" applyNumberFormat="1" applyFont="1" applyFill="1" applyBorder="1" applyProtection="1">
      <protection locked="0"/>
    </xf>
    <xf numFmtId="3" fontId="18" fillId="4" borderId="38" xfId="2" applyNumberFormat="1" applyFont="1" applyFill="1" applyBorder="1" applyAlignment="1">
      <alignment horizontal="center"/>
    </xf>
    <xf numFmtId="165" fontId="9" fillId="0" borderId="28" xfId="2" applyNumberFormat="1" applyFont="1" applyBorder="1" applyProtection="1">
      <protection locked="0"/>
    </xf>
    <xf numFmtId="165" fontId="9" fillId="0" borderId="84" xfId="2" applyNumberFormat="1" applyFont="1" applyFill="1" applyBorder="1" applyProtection="1">
      <protection locked="0"/>
    </xf>
    <xf numFmtId="3" fontId="9" fillId="0" borderId="158" xfId="2" applyNumberFormat="1" applyFont="1" applyBorder="1" applyAlignment="1">
      <alignment horizontal="center"/>
    </xf>
    <xf numFmtId="3" fontId="18" fillId="0" borderId="34" xfId="2" applyNumberFormat="1" applyFont="1" applyBorder="1" applyAlignment="1">
      <alignment horizontal="center"/>
    </xf>
    <xf numFmtId="3" fontId="9" fillId="0" borderId="35" xfId="2" applyNumberFormat="1" applyFont="1" applyBorder="1" applyAlignment="1">
      <alignment horizontal="center"/>
    </xf>
    <xf numFmtId="3" fontId="18" fillId="0" borderId="23" xfId="2" applyNumberFormat="1" applyFont="1" applyBorder="1" applyAlignment="1">
      <alignment horizontal="center"/>
    </xf>
    <xf numFmtId="3" fontId="9" fillId="0" borderId="23" xfId="2" applyNumberFormat="1" applyFont="1" applyBorder="1" applyProtection="1">
      <protection locked="0"/>
    </xf>
    <xf numFmtId="3" fontId="18" fillId="0" borderId="23" xfId="2" applyNumberFormat="1" applyFont="1" applyBorder="1" applyAlignment="1" applyProtection="1">
      <alignment horizontal="center"/>
      <protection locked="0"/>
    </xf>
    <xf numFmtId="3" fontId="18" fillId="0" borderId="39" xfId="2" applyNumberFormat="1" applyFont="1" applyBorder="1" applyAlignment="1" applyProtection="1">
      <alignment horizontal="center"/>
      <protection locked="0"/>
    </xf>
    <xf numFmtId="165" fontId="9" fillId="3" borderId="99" xfId="2" applyNumberFormat="1" applyFont="1" applyFill="1" applyBorder="1" applyProtection="1">
      <protection locked="0"/>
    </xf>
    <xf numFmtId="3" fontId="18" fillId="0" borderId="152" xfId="2" applyNumberFormat="1" applyFont="1" applyBorder="1" applyAlignment="1" applyProtection="1">
      <alignment horizontal="center"/>
      <protection locked="0"/>
    </xf>
    <xf numFmtId="165" fontId="9" fillId="3" borderId="115" xfId="2" applyNumberFormat="1" applyFont="1" applyFill="1" applyBorder="1" applyProtection="1">
      <protection locked="0"/>
    </xf>
    <xf numFmtId="3" fontId="18" fillId="0" borderId="38" xfId="2" applyNumberFormat="1" applyFont="1" applyBorder="1" applyAlignment="1" applyProtection="1">
      <alignment horizontal="center"/>
      <protection locked="0"/>
    </xf>
    <xf numFmtId="3" fontId="18" fillId="0" borderId="27" xfId="2" applyNumberFormat="1" applyFont="1" applyBorder="1" applyAlignment="1">
      <alignment horizontal="center"/>
    </xf>
    <xf numFmtId="3" fontId="9" fillId="0" borderId="115" xfId="2" applyNumberFormat="1" applyFont="1" applyBorder="1" applyProtection="1">
      <protection locked="0"/>
    </xf>
    <xf numFmtId="3" fontId="9" fillId="0" borderId="35" xfId="2" applyNumberFormat="1" applyFont="1" applyBorder="1" applyProtection="1">
      <protection locked="0"/>
    </xf>
    <xf numFmtId="3" fontId="9" fillId="0" borderId="33" xfId="2" applyNumberFormat="1" applyFont="1" applyBorder="1" applyProtection="1">
      <protection locked="0"/>
    </xf>
    <xf numFmtId="3" fontId="9" fillId="0" borderId="93" xfId="2" applyNumberFormat="1" applyFont="1" applyBorder="1" applyProtection="1">
      <protection locked="0"/>
    </xf>
    <xf numFmtId="0" fontId="9" fillId="0" borderId="93" xfId="2" applyFont="1" applyBorder="1"/>
    <xf numFmtId="3" fontId="9" fillId="0" borderId="34" xfId="2" applyNumberFormat="1" applyFont="1" applyBorder="1" applyProtection="1">
      <protection locked="0"/>
    </xf>
    <xf numFmtId="165" fontId="9" fillId="0" borderId="155" xfId="2" applyNumberFormat="1" applyFont="1" applyBorder="1" applyProtection="1">
      <protection locked="0"/>
    </xf>
    <xf numFmtId="3" fontId="9" fillId="0" borderId="46" xfId="2" applyNumberFormat="1" applyFont="1" applyBorder="1" applyProtection="1">
      <protection locked="0"/>
    </xf>
    <xf numFmtId="3" fontId="18" fillId="0" borderId="37" xfId="2" applyNumberFormat="1" applyFont="1" applyBorder="1" applyAlignment="1" applyProtection="1">
      <alignment horizontal="right" vertical="center"/>
      <protection locked="0"/>
    </xf>
    <xf numFmtId="169" fontId="9" fillId="3" borderId="28" xfId="2" applyNumberFormat="1" applyFont="1" applyFill="1" applyBorder="1" applyProtection="1">
      <protection locked="0"/>
    </xf>
    <xf numFmtId="3" fontId="9" fillId="0" borderId="28" xfId="2" applyNumberFormat="1" applyFont="1" applyBorder="1" applyAlignment="1" applyProtection="1">
      <alignment vertical="center"/>
      <protection locked="0"/>
    </xf>
    <xf numFmtId="1" fontId="9" fillId="7" borderId="28" xfId="2" applyNumberFormat="1" applyFont="1" applyFill="1" applyBorder="1" applyAlignment="1" applyProtection="1">
      <alignment horizontal="center"/>
      <protection locked="0"/>
    </xf>
    <xf numFmtId="3" fontId="18" fillId="0" borderId="88" xfId="2" applyNumberFormat="1" applyFont="1" applyBorder="1" applyAlignment="1" applyProtection="1">
      <alignment horizontal="center"/>
      <protection locked="0"/>
    </xf>
    <xf numFmtId="167" fontId="9" fillId="0" borderId="84" xfId="2" applyNumberFormat="1" applyFont="1" applyFill="1" applyBorder="1" applyAlignment="1" applyProtection="1">
      <alignment horizontal="center"/>
      <protection locked="0"/>
    </xf>
    <xf numFmtId="3" fontId="9" fillId="0" borderId="4" xfId="2" applyNumberFormat="1" applyFont="1" applyBorder="1" applyProtection="1">
      <protection locked="0"/>
    </xf>
    <xf numFmtId="3" fontId="9" fillId="0" borderId="6" xfId="2" applyNumberFormat="1" applyFont="1" applyBorder="1" applyProtection="1">
      <protection locked="0"/>
    </xf>
    <xf numFmtId="169" fontId="9" fillId="3" borderId="23" xfId="2" applyNumberFormat="1" applyFont="1" applyFill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9" fillId="0" borderId="8" xfId="2" applyFont="1" applyBorder="1" applyProtection="1">
      <protection locked="0"/>
    </xf>
    <xf numFmtId="3" fontId="9" fillId="0" borderId="35" xfId="2" applyNumberFormat="1" applyFont="1" applyBorder="1" applyAlignment="1">
      <alignment horizontal="right"/>
    </xf>
    <xf numFmtId="3" fontId="9" fillId="0" borderId="0" xfId="2" applyNumberFormat="1" applyFont="1" applyBorder="1" applyAlignment="1" applyProtection="1">
      <alignment horizontal="right"/>
      <protection locked="0"/>
    </xf>
    <xf numFmtId="3" fontId="18" fillId="0" borderId="157" xfId="2" applyNumberFormat="1" applyFont="1" applyBorder="1" applyAlignment="1">
      <alignment horizontal="center"/>
    </xf>
    <xf numFmtId="3" fontId="9" fillId="4" borderId="93" xfId="2" applyNumberFormat="1" applyFont="1" applyFill="1" applyBorder="1" applyAlignment="1" applyProtection="1">
      <alignment horizontal="center"/>
      <protection locked="0"/>
    </xf>
    <xf numFmtId="169" fontId="9" fillId="13" borderId="99" xfId="2" applyNumberFormat="1" applyFont="1" applyFill="1" applyBorder="1" applyProtection="1">
      <protection locked="0"/>
    </xf>
    <xf numFmtId="3" fontId="18" fillId="0" borderId="150" xfId="2" applyNumberFormat="1" applyFont="1" applyBorder="1" applyAlignment="1">
      <alignment horizontal="center"/>
    </xf>
    <xf numFmtId="3" fontId="9" fillId="4" borderId="21" xfId="2" applyNumberFormat="1" applyFont="1" applyFill="1" applyBorder="1" applyAlignment="1" applyProtection="1">
      <alignment horizontal="center"/>
      <protection locked="0"/>
    </xf>
    <xf numFmtId="169" fontId="9" fillId="0" borderId="86" xfId="2" applyNumberFormat="1" applyFont="1" applyBorder="1" applyProtection="1">
      <protection locked="0"/>
    </xf>
    <xf numFmtId="2" fontId="9" fillId="3" borderId="115" xfId="2" applyNumberFormat="1" applyFont="1" applyFill="1" applyBorder="1" applyProtection="1">
      <protection locked="0"/>
    </xf>
    <xf numFmtId="4" fontId="9" fillId="13" borderId="100" xfId="2" applyNumberFormat="1" applyFont="1" applyFill="1" applyBorder="1" applyProtection="1">
      <protection locked="0"/>
    </xf>
    <xf numFmtId="3" fontId="9" fillId="4" borderId="115" xfId="2" applyNumberFormat="1" applyFont="1" applyFill="1" applyBorder="1" applyAlignment="1" applyProtection="1">
      <alignment horizontal="center"/>
      <protection locked="0"/>
    </xf>
    <xf numFmtId="169" fontId="9" fillId="0" borderId="8" xfId="2" applyNumberFormat="1" applyFont="1" applyBorder="1" applyAlignment="1" applyProtection="1">
      <alignment horizontal="center"/>
      <protection locked="0"/>
    </xf>
    <xf numFmtId="3" fontId="9" fillId="0" borderId="46" xfId="2" applyNumberFormat="1" applyFont="1" applyBorder="1" applyAlignment="1" applyProtection="1">
      <alignment horizontal="right"/>
      <protection locked="0"/>
    </xf>
    <xf numFmtId="3" fontId="18" fillId="0" borderId="160" xfId="2" applyNumberFormat="1" applyFont="1" applyBorder="1" applyAlignment="1" applyProtection="1">
      <alignment horizontal="center"/>
      <protection locked="0"/>
    </xf>
    <xf numFmtId="169" fontId="9" fillId="3" borderId="47" xfId="2" applyNumberFormat="1" applyFont="1" applyFill="1" applyBorder="1" applyAlignment="1" applyProtection="1">
      <alignment horizontal="center"/>
      <protection locked="0"/>
    </xf>
    <xf numFmtId="3" fontId="23" fillId="2" borderId="120" xfId="2" applyNumberFormat="1" applyFont="1" applyFill="1" applyBorder="1" applyAlignment="1">
      <alignment horizontal="center"/>
    </xf>
    <xf numFmtId="3" fontId="24" fillId="2" borderId="63" xfId="2" applyNumberFormat="1" applyFont="1" applyFill="1" applyBorder="1"/>
    <xf numFmtId="3" fontId="23" fillId="2" borderId="63" xfId="2" applyNumberFormat="1" applyFont="1" applyFill="1" applyBorder="1" applyAlignment="1">
      <alignment horizontal="left"/>
    </xf>
    <xf numFmtId="3" fontId="23" fillId="2" borderId="121" xfId="2" applyNumberFormat="1" applyFont="1" applyFill="1" applyBorder="1" applyAlignment="1">
      <alignment horizontal="right"/>
    </xf>
    <xf numFmtId="3" fontId="23" fillId="2" borderId="122" xfId="2" applyNumberFormat="1" applyFont="1" applyFill="1" applyBorder="1" applyAlignment="1">
      <alignment horizontal="center"/>
    </xf>
    <xf numFmtId="165" fontId="23" fillId="2" borderId="123" xfId="2" applyNumberFormat="1" applyFont="1" applyFill="1" applyBorder="1" applyProtection="1">
      <protection locked="0"/>
    </xf>
    <xf numFmtId="0" fontId="2" fillId="0" borderId="0" xfId="0" applyFont="1"/>
    <xf numFmtId="3" fontId="23" fillId="0" borderId="7" xfId="2" applyNumberFormat="1" applyFont="1" applyBorder="1" applyAlignment="1">
      <alignment horizontal="center"/>
    </xf>
    <xf numFmtId="3" fontId="24" fillId="0" borderId="0" xfId="2" applyNumberFormat="1" applyFont="1" applyBorder="1"/>
    <xf numFmtId="3" fontId="23" fillId="2" borderId="130" xfId="2" applyNumberFormat="1" applyFont="1" applyFill="1" applyBorder="1" applyAlignment="1">
      <alignment horizontal="center"/>
    </xf>
    <xf numFmtId="3" fontId="23" fillId="2" borderId="131" xfId="2" applyNumberFormat="1" applyFont="1" applyFill="1" applyBorder="1"/>
    <xf numFmtId="3" fontId="23" fillId="2" borderId="132" xfId="2" applyNumberFormat="1" applyFont="1" applyFill="1" applyBorder="1" applyAlignment="1">
      <alignment horizontal="left"/>
    </xf>
    <xf numFmtId="3" fontId="23" fillId="2" borderId="132" xfId="2" applyNumberFormat="1" applyFont="1" applyFill="1" applyBorder="1" applyAlignment="1">
      <alignment horizontal="center"/>
    </xf>
    <xf numFmtId="165" fontId="23" fillId="2" borderId="133" xfId="2" applyNumberFormat="1" applyFont="1" applyFill="1" applyBorder="1" applyProtection="1">
      <protection locked="0"/>
    </xf>
    <xf numFmtId="3" fontId="24" fillId="2" borderId="7" xfId="2" applyNumberFormat="1" applyFont="1" applyFill="1" applyBorder="1" applyAlignment="1">
      <alignment horizontal="center"/>
    </xf>
    <xf numFmtId="3" fontId="23" fillId="2" borderId="136" xfId="2" applyNumberFormat="1" applyFont="1" applyFill="1" applyBorder="1" applyAlignment="1">
      <alignment horizontal="center"/>
    </xf>
    <xf numFmtId="3" fontId="23" fillId="2" borderId="63" xfId="2" applyNumberFormat="1" applyFont="1" applyFill="1" applyBorder="1"/>
    <xf numFmtId="3" fontId="23" fillId="2" borderId="62" xfId="2" applyNumberFormat="1" applyFont="1" applyFill="1" applyBorder="1" applyAlignment="1">
      <alignment horizontal="left"/>
    </xf>
    <xf numFmtId="3" fontId="23" fillId="2" borderId="63" xfId="2" applyNumberFormat="1" applyFont="1" applyFill="1" applyBorder="1" applyAlignment="1">
      <alignment horizontal="right"/>
    </xf>
    <xf numFmtId="3" fontId="23" fillId="2" borderId="64" xfId="2" applyNumberFormat="1" applyFont="1" applyFill="1" applyBorder="1" applyAlignment="1">
      <alignment horizontal="center"/>
    </xf>
    <xf numFmtId="3" fontId="6" fillId="0" borderId="11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0" fontId="15" fillId="2" borderId="1" xfId="2" applyFont="1" applyFill="1" applyBorder="1"/>
    <xf numFmtId="3" fontId="15" fillId="2" borderId="29" xfId="2" applyNumberFormat="1" applyFont="1" applyFill="1" applyBorder="1"/>
    <xf numFmtId="3" fontId="6" fillId="2" borderId="29" xfId="2" applyNumberFormat="1" applyFont="1" applyFill="1" applyBorder="1" applyAlignment="1" applyProtection="1">
      <alignment horizontal="right"/>
      <protection locked="0"/>
    </xf>
    <xf numFmtId="3" fontId="6" fillId="2" borderId="28" xfId="2" applyNumberFormat="1" applyFont="1" applyFill="1" applyBorder="1" applyAlignment="1" applyProtection="1">
      <alignment horizontal="center"/>
      <protection locked="0"/>
    </xf>
    <xf numFmtId="165" fontId="6" fillId="2" borderId="30" xfId="2" applyNumberFormat="1" applyFont="1" applyFill="1" applyBorder="1" applyProtection="1">
      <protection locked="0"/>
    </xf>
    <xf numFmtId="165" fontId="6" fillId="2" borderId="31" xfId="2" applyNumberFormat="1" applyFont="1" applyFill="1" applyBorder="1" applyProtection="1">
      <protection locked="0"/>
    </xf>
    <xf numFmtId="165" fontId="6" fillId="2" borderId="31" xfId="2" applyNumberFormat="1" applyFont="1" applyFill="1" applyBorder="1"/>
    <xf numFmtId="3" fontId="6" fillId="0" borderId="36" xfId="2" applyNumberFormat="1" applyFont="1" applyBorder="1" applyAlignment="1">
      <alignment horizontal="center"/>
    </xf>
    <xf numFmtId="3" fontId="6" fillId="0" borderId="37" xfId="2" applyNumberFormat="1" applyFont="1" applyBorder="1" applyAlignment="1">
      <alignment horizontal="center"/>
    </xf>
    <xf numFmtId="3" fontId="6" fillId="0" borderId="7" xfId="2" applyNumberFormat="1" applyFont="1" applyBorder="1" applyAlignment="1">
      <alignment horizontal="center"/>
    </xf>
    <xf numFmtId="3" fontId="6" fillId="0" borderId="19" xfId="2" applyNumberFormat="1" applyFont="1" applyBorder="1" applyAlignment="1">
      <alignment horizontal="center"/>
    </xf>
    <xf numFmtId="3" fontId="6" fillId="2" borderId="1" xfId="2" applyNumberFormat="1" applyFont="1" applyFill="1" applyBorder="1" applyAlignment="1">
      <alignment horizontal="center"/>
    </xf>
    <xf numFmtId="3" fontId="6" fillId="2" borderId="29" xfId="2" applyNumberFormat="1" applyFont="1" applyFill="1" applyBorder="1" applyAlignment="1">
      <alignment horizontal="center"/>
    </xf>
    <xf numFmtId="3" fontId="15" fillId="2" borderId="29" xfId="2" applyNumberFormat="1" applyFont="1" applyFill="1" applyBorder="1" applyAlignment="1">
      <alignment horizontal="right"/>
    </xf>
    <xf numFmtId="0" fontId="15" fillId="2" borderId="29" xfId="2" applyFont="1" applyFill="1" applyBorder="1"/>
    <xf numFmtId="3" fontId="6" fillId="2" borderId="30" xfId="2" applyNumberFormat="1" applyFont="1" applyFill="1" applyBorder="1" applyAlignment="1" applyProtection="1">
      <alignment horizontal="right"/>
      <protection locked="0"/>
    </xf>
    <xf numFmtId="3" fontId="6" fillId="2" borderId="38" xfId="2" applyNumberFormat="1" applyFont="1" applyFill="1" applyBorder="1" applyAlignment="1" applyProtection="1">
      <alignment horizontal="center"/>
      <protection locked="0"/>
    </xf>
    <xf numFmtId="3" fontId="6" fillId="0" borderId="61" xfId="2" applyNumberFormat="1" applyFont="1" applyBorder="1" applyAlignment="1">
      <alignment horizontal="center"/>
    </xf>
    <xf numFmtId="3" fontId="6" fillId="2" borderId="62" xfId="2" applyNumberFormat="1" applyFont="1" applyFill="1" applyBorder="1"/>
    <xf numFmtId="3" fontId="6" fillId="2" borderId="62" xfId="2" applyNumberFormat="1" applyFont="1" applyFill="1" applyBorder="1" applyAlignment="1">
      <alignment horizontal="center"/>
    </xf>
    <xf numFmtId="165" fontId="6" fillId="2" borderId="62" xfId="2" applyNumberFormat="1" applyFont="1" applyFill="1" applyBorder="1" applyProtection="1">
      <protection locked="0"/>
    </xf>
    <xf numFmtId="3" fontId="6" fillId="2" borderId="63" xfId="2" applyNumberFormat="1" applyFont="1" applyFill="1" applyBorder="1" applyAlignment="1">
      <alignment horizontal="center"/>
    </xf>
    <xf numFmtId="165" fontId="6" fillId="2" borderId="64" xfId="2" applyNumberFormat="1" applyFont="1" applyFill="1" applyBorder="1" applyProtection="1">
      <protection locked="0"/>
    </xf>
    <xf numFmtId="165" fontId="6" fillId="2" borderId="63" xfId="2" applyNumberFormat="1" applyFont="1" applyFill="1" applyBorder="1" applyProtection="1">
      <protection locked="0"/>
    </xf>
    <xf numFmtId="3" fontId="6" fillId="0" borderId="71" xfId="2" applyNumberFormat="1" applyFont="1" applyBorder="1" applyAlignment="1">
      <alignment horizontal="center"/>
    </xf>
    <xf numFmtId="3" fontId="15" fillId="2" borderId="64" xfId="2" applyNumberFormat="1" applyFont="1" applyFill="1" applyBorder="1"/>
    <xf numFmtId="3" fontId="15" fillId="2" borderId="63" xfId="2" applyNumberFormat="1" applyFont="1" applyFill="1" applyBorder="1"/>
    <xf numFmtId="3" fontId="15" fillId="2" borderId="63" xfId="2" applyNumberFormat="1" applyFont="1" applyFill="1" applyBorder="1" applyAlignment="1">
      <alignment horizontal="right"/>
    </xf>
    <xf numFmtId="3" fontId="6" fillId="2" borderId="72" xfId="2" applyNumberFormat="1" applyFont="1" applyFill="1" applyBorder="1" applyAlignment="1">
      <alignment horizontal="right"/>
    </xf>
    <xf numFmtId="3" fontId="6" fillId="2" borderId="73" xfId="2" applyNumberFormat="1" applyFont="1" applyFill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3" fontId="15" fillId="2" borderId="75" xfId="2" applyNumberFormat="1" applyFont="1" applyFill="1" applyBorder="1"/>
    <xf numFmtId="3" fontId="15" fillId="2" borderId="76" xfId="2" applyNumberFormat="1" applyFont="1" applyFill="1" applyBorder="1"/>
    <xf numFmtId="3" fontId="15" fillId="2" borderId="76" xfId="2" applyNumberFormat="1" applyFont="1" applyFill="1" applyBorder="1" applyAlignment="1">
      <alignment horizontal="right"/>
    </xf>
    <xf numFmtId="3" fontId="6" fillId="2" borderId="77" xfId="2" applyNumberFormat="1" applyFont="1" applyFill="1" applyBorder="1" applyAlignment="1">
      <alignment horizontal="right"/>
    </xf>
    <xf numFmtId="3" fontId="6" fillId="2" borderId="78" xfId="2" applyNumberFormat="1" applyFont="1" applyFill="1" applyBorder="1" applyAlignment="1">
      <alignment horizontal="center"/>
    </xf>
    <xf numFmtId="165" fontId="6" fillId="2" borderId="78" xfId="2" applyNumberFormat="1" applyFont="1" applyFill="1" applyBorder="1" applyProtection="1">
      <protection locked="0"/>
    </xf>
    <xf numFmtId="3" fontId="6" fillId="2" borderId="63" xfId="2" applyNumberFormat="1" applyFont="1" applyFill="1" applyBorder="1" applyAlignment="1">
      <alignment horizontal="left"/>
    </xf>
    <xf numFmtId="3" fontId="15" fillId="2" borderId="73" xfId="2" applyNumberFormat="1" applyFont="1" applyFill="1" applyBorder="1"/>
    <xf numFmtId="165" fontId="6" fillId="2" borderId="73" xfId="2" applyNumberFormat="1" applyFont="1" applyFill="1" applyBorder="1" applyProtection="1">
      <protection locked="0"/>
    </xf>
    <xf numFmtId="3" fontId="15" fillId="2" borderId="64" xfId="2" applyNumberFormat="1" applyFont="1" applyFill="1" applyBorder="1" applyAlignment="1">
      <alignment horizontal="right"/>
    </xf>
    <xf numFmtId="3" fontId="6" fillId="2" borderId="63" xfId="2" applyNumberFormat="1" applyFont="1" applyFill="1" applyBorder="1" applyAlignment="1">
      <alignment horizontal="right"/>
    </xf>
    <xf numFmtId="3" fontId="6" fillId="0" borderId="59" xfId="2" applyNumberFormat="1" applyFont="1" applyBorder="1" applyAlignment="1">
      <alignment horizontal="center"/>
    </xf>
    <xf numFmtId="3" fontId="6" fillId="2" borderId="73" xfId="2" applyNumberFormat="1" applyFont="1" applyFill="1" applyBorder="1" applyAlignment="1">
      <alignment horizontal="right"/>
    </xf>
    <xf numFmtId="3" fontId="6" fillId="2" borderId="69" xfId="2" applyNumberFormat="1" applyFont="1" applyFill="1" applyBorder="1"/>
    <xf numFmtId="3" fontId="15" fillId="2" borderId="69" xfId="2" applyNumberFormat="1" applyFont="1" applyFill="1" applyBorder="1"/>
    <xf numFmtId="3" fontId="15" fillId="2" borderId="83" xfId="2" applyNumberFormat="1" applyFont="1" applyFill="1" applyBorder="1"/>
    <xf numFmtId="3" fontId="6" fillId="2" borderId="83" xfId="2" applyNumberFormat="1" applyFont="1" applyFill="1" applyBorder="1" applyAlignment="1">
      <alignment horizontal="center"/>
    </xf>
    <xf numFmtId="165" fontId="6" fillId="2" borderId="83" xfId="2" applyNumberFormat="1" applyFont="1" applyFill="1" applyBorder="1" applyProtection="1">
      <protection locked="0"/>
    </xf>
    <xf numFmtId="3" fontId="15" fillId="0" borderId="36" xfId="2" applyNumberFormat="1" applyFont="1" applyBorder="1"/>
    <xf numFmtId="3" fontId="15" fillId="0" borderId="37" xfId="2" applyNumberFormat="1" applyFont="1" applyBorder="1"/>
    <xf numFmtId="3" fontId="15" fillId="2" borderId="1" xfId="2" applyNumberFormat="1" applyFont="1" applyFill="1" applyBorder="1"/>
    <xf numFmtId="3" fontId="6" fillId="2" borderId="87" xfId="2" applyNumberFormat="1" applyFont="1" applyFill="1" applyBorder="1" applyAlignment="1">
      <alignment horizontal="right"/>
    </xf>
    <xf numFmtId="3" fontId="6" fillId="2" borderId="88" xfId="2" applyNumberFormat="1" applyFont="1" applyFill="1" applyBorder="1" applyAlignment="1">
      <alignment horizontal="center"/>
    </xf>
    <xf numFmtId="3" fontId="15" fillId="0" borderId="11" xfId="2" applyNumberFormat="1" applyFont="1" applyBorder="1"/>
    <xf numFmtId="3" fontId="15" fillId="0" borderId="13" xfId="2" applyNumberFormat="1" applyFont="1" applyBorder="1"/>
    <xf numFmtId="3" fontId="6" fillId="2" borderId="29" xfId="2" applyNumberFormat="1" applyFont="1" applyFill="1" applyBorder="1"/>
    <xf numFmtId="3" fontId="15" fillId="2" borderId="87" xfId="2" applyNumberFormat="1" applyFont="1" applyFill="1" applyBorder="1"/>
    <xf numFmtId="3" fontId="24" fillId="2" borderId="1" xfId="2" applyNumberFormat="1" applyFont="1" applyFill="1" applyBorder="1"/>
    <xf numFmtId="3" fontId="24" fillId="2" borderId="29" xfId="2" applyNumberFormat="1" applyFont="1" applyFill="1" applyBorder="1"/>
    <xf numFmtId="3" fontId="23" fillId="2" borderId="29" xfId="2" applyNumberFormat="1" applyFont="1" applyFill="1" applyBorder="1"/>
    <xf numFmtId="3" fontId="23" fillId="2" borderId="29" xfId="2" applyNumberFormat="1" applyFont="1" applyFill="1" applyBorder="1" applyAlignment="1">
      <alignment horizontal="right"/>
    </xf>
    <xf numFmtId="3" fontId="23" fillId="2" borderId="88" xfId="2" applyNumberFormat="1" applyFont="1" applyFill="1" applyBorder="1" applyAlignment="1">
      <alignment horizontal="center"/>
    </xf>
    <xf numFmtId="165" fontId="24" fillId="2" borderId="30" xfId="2" applyNumberFormat="1" applyFont="1" applyFill="1" applyBorder="1"/>
    <xf numFmtId="3" fontId="24" fillId="2" borderId="1" xfId="0" applyNumberFormat="1" applyFont="1" applyFill="1" applyBorder="1"/>
    <xf numFmtId="3" fontId="24" fillId="2" borderId="29" xfId="0" applyNumberFormat="1" applyFont="1" applyFill="1" applyBorder="1"/>
    <xf numFmtId="3" fontId="23" fillId="2" borderId="29" xfId="0" applyNumberFormat="1" applyFont="1" applyFill="1" applyBorder="1" applyAlignment="1">
      <alignment horizontal="right"/>
    </xf>
    <xf numFmtId="3" fontId="23" fillId="2" borderId="88" xfId="0" applyNumberFormat="1" applyFont="1" applyFill="1" applyBorder="1" applyAlignment="1">
      <alignment horizontal="center"/>
    </xf>
    <xf numFmtId="165" fontId="24" fillId="2" borderId="30" xfId="0" applyNumberFormat="1" applyFont="1" applyFill="1" applyBorder="1"/>
    <xf numFmtId="169" fontId="24" fillId="2" borderId="97" xfId="0" applyNumberFormat="1" applyFont="1" applyFill="1" applyBorder="1"/>
    <xf numFmtId="165" fontId="24" fillId="2" borderId="87" xfId="0" applyNumberFormat="1" applyFont="1" applyFill="1" applyBorder="1"/>
    <xf numFmtId="165" fontId="24" fillId="2" borderId="2" xfId="0" applyNumberFormat="1" applyFont="1" applyFill="1" applyBorder="1"/>
    <xf numFmtId="3" fontId="24" fillId="0" borderId="44" xfId="2" applyNumberFormat="1" applyFont="1" applyBorder="1"/>
    <xf numFmtId="3" fontId="23" fillId="2" borderId="29" xfId="2" applyNumberFormat="1" applyFont="1" applyFill="1" applyBorder="1" applyAlignment="1" applyProtection="1">
      <alignment horizontal="right"/>
      <protection locked="0"/>
    </xf>
    <xf numFmtId="3" fontId="23" fillId="2" borderId="88" xfId="2" applyNumberFormat="1" applyFont="1" applyFill="1" applyBorder="1" applyAlignment="1" applyProtection="1">
      <alignment horizontal="center"/>
      <protection locked="0"/>
    </xf>
    <xf numFmtId="165" fontId="23" fillId="2" borderId="31" xfId="2" applyNumberFormat="1" applyFont="1" applyFill="1" applyBorder="1" applyProtection="1">
      <protection locked="0"/>
    </xf>
    <xf numFmtId="3" fontId="24" fillId="0" borderId="44" xfId="2" applyNumberFormat="1" applyFont="1" applyBorder="1" applyAlignment="1">
      <alignment horizontal="center"/>
    </xf>
    <xf numFmtId="3" fontId="23" fillId="2" borderId="87" xfId="2" applyNumberFormat="1" applyFont="1" applyFill="1" applyBorder="1" applyAlignment="1" applyProtection="1">
      <alignment horizontal="right"/>
      <protection locked="0"/>
    </xf>
    <xf numFmtId="3" fontId="4" fillId="0" borderId="161" xfId="2" applyNumberFormat="1" applyFont="1" applyBorder="1"/>
    <xf numFmtId="14" fontId="4" fillId="0" borderId="8" xfId="2" applyNumberFormat="1" applyFont="1" applyBorder="1" applyAlignment="1">
      <alignment horizontal="center"/>
    </xf>
    <xf numFmtId="3" fontId="4" fillId="0" borderId="112" xfId="2" applyNumberFormat="1" applyFont="1" applyBorder="1"/>
    <xf numFmtId="3" fontId="4" fillId="0" borderId="162" xfId="2" applyNumberFormat="1" applyFont="1" applyBorder="1" applyAlignment="1">
      <alignment horizontal="center"/>
    </xf>
    <xf numFmtId="3" fontId="6" fillId="0" borderId="7" xfId="2" applyNumberFormat="1" applyFont="1" applyBorder="1"/>
    <xf numFmtId="3" fontId="5" fillId="0" borderId="7" xfId="2" applyNumberFormat="1" applyFont="1" applyBorder="1"/>
    <xf numFmtId="3" fontId="6" fillId="0" borderId="112" xfId="2" applyNumberFormat="1" applyFont="1" applyBorder="1" applyAlignment="1">
      <alignment horizontal="center"/>
    </xf>
    <xf numFmtId="3" fontId="6" fillId="2" borderId="120" xfId="2" applyNumberFormat="1" applyFont="1" applyFill="1" applyBorder="1"/>
    <xf numFmtId="165" fontId="6" fillId="2" borderId="164" xfId="2" applyNumberFormat="1" applyFont="1" applyFill="1" applyBorder="1" applyProtection="1">
      <protection locked="0"/>
    </xf>
    <xf numFmtId="165" fontId="6" fillId="2" borderId="163" xfId="2" applyNumberFormat="1" applyFont="1" applyFill="1" applyBorder="1" applyProtection="1">
      <protection locked="0"/>
    </xf>
    <xf numFmtId="3" fontId="6" fillId="2" borderId="165" xfId="2" applyNumberFormat="1" applyFont="1" applyFill="1" applyBorder="1"/>
    <xf numFmtId="3" fontId="15" fillId="2" borderId="46" xfId="2" applyNumberFormat="1" applyFont="1" applyFill="1" applyBorder="1"/>
    <xf numFmtId="3" fontId="6" fillId="2" borderId="46" xfId="2" applyNumberFormat="1" applyFont="1" applyFill="1" applyBorder="1"/>
    <xf numFmtId="3" fontId="15" fillId="2" borderId="166" xfId="2" applyNumberFormat="1" applyFont="1" applyFill="1" applyBorder="1"/>
    <xf numFmtId="3" fontId="6" fillId="2" borderId="166" xfId="2" applyNumberFormat="1" applyFont="1" applyFill="1" applyBorder="1" applyAlignment="1">
      <alignment horizontal="center"/>
    </xf>
    <xf numFmtId="165" fontId="6" fillId="2" borderId="166" xfId="2" applyNumberFormat="1" applyFont="1" applyFill="1" applyBorder="1" applyProtection="1">
      <protection locked="0"/>
    </xf>
    <xf numFmtId="165" fontId="6" fillId="2" borderId="84" xfId="2" applyNumberFormat="1" applyFont="1" applyFill="1" applyBorder="1" applyProtection="1">
      <protection locked="0"/>
    </xf>
    <xf numFmtId="3" fontId="4" fillId="0" borderId="3" xfId="2" applyNumberFormat="1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0" fontId="0" fillId="0" borderId="0" xfId="0" applyBorder="1"/>
    <xf numFmtId="3" fontId="4" fillId="0" borderId="36" xfId="2" applyNumberFormat="1" applyFont="1" applyBorder="1" applyAlignment="1">
      <alignment horizontal="center"/>
    </xf>
    <xf numFmtId="0" fontId="0" fillId="0" borderId="8" xfId="0" applyBorder="1"/>
    <xf numFmtId="3" fontId="9" fillId="0" borderId="3" xfId="2" applyNumberFormat="1" applyFont="1" applyBorder="1" applyProtection="1"/>
    <xf numFmtId="3" fontId="9" fillId="0" borderId="6" xfId="2" applyNumberFormat="1" applyFont="1" applyBorder="1" applyProtection="1"/>
    <xf numFmtId="1" fontId="9" fillId="0" borderId="167" xfId="2" applyNumberFormat="1" applyFont="1" applyFill="1" applyBorder="1" applyAlignment="1" applyProtection="1">
      <alignment horizontal="center"/>
    </xf>
    <xf numFmtId="166" fontId="9" fillId="0" borderId="8" xfId="2" applyNumberFormat="1" applyFont="1" applyBorder="1" applyAlignment="1" applyProtection="1">
      <alignment horizontal="center"/>
    </xf>
    <xf numFmtId="3" fontId="9" fillId="0" borderId="8" xfId="2" applyNumberFormat="1" applyFont="1" applyBorder="1" applyAlignment="1" applyProtection="1">
      <alignment horizontal="center"/>
    </xf>
    <xf numFmtId="3" fontId="9" fillId="0" borderId="168" xfId="2" applyNumberFormat="1" applyFont="1" applyBorder="1" applyProtection="1"/>
    <xf numFmtId="3" fontId="9" fillId="0" borderId="168" xfId="2" applyNumberFormat="1" applyFont="1" applyBorder="1" applyAlignment="1" applyProtection="1">
      <alignment horizontal="center"/>
    </xf>
    <xf numFmtId="15" fontId="9" fillId="0" borderId="168" xfId="2" applyNumberFormat="1" applyFont="1" applyBorder="1" applyProtection="1"/>
    <xf numFmtId="3" fontId="9" fillId="0" borderId="169" xfId="2" applyNumberFormat="1" applyFont="1" applyBorder="1" applyProtection="1"/>
    <xf numFmtId="3" fontId="9" fillId="0" borderId="86" xfId="2" applyNumberFormat="1" applyFont="1" applyBorder="1" applyProtection="1">
      <protection locked="0"/>
    </xf>
    <xf numFmtId="165" fontId="9" fillId="8" borderId="170" xfId="2" applyNumberFormat="1" applyFont="1" applyFill="1" applyBorder="1" applyProtection="1">
      <protection locked="0"/>
    </xf>
    <xf numFmtId="3" fontId="9" fillId="0" borderId="171" xfId="2" applyNumberFormat="1" applyFont="1" applyBorder="1"/>
    <xf numFmtId="165" fontId="9" fillId="8" borderId="172" xfId="2" applyNumberFormat="1" applyFont="1" applyFill="1" applyBorder="1" applyProtection="1">
      <protection locked="0"/>
    </xf>
    <xf numFmtId="165" fontId="9" fillId="8" borderId="171" xfId="2" applyNumberFormat="1" applyFont="1" applyFill="1" applyBorder="1" applyProtection="1">
      <protection locked="0"/>
    </xf>
    <xf numFmtId="165" fontId="9" fillId="8" borderId="37" xfId="2" applyNumberFormat="1" applyFont="1" applyFill="1" applyBorder="1" applyProtection="1">
      <protection locked="0"/>
    </xf>
    <xf numFmtId="165" fontId="9" fillId="0" borderId="47" xfId="2" applyNumberFormat="1" applyFont="1" applyBorder="1" applyProtection="1">
      <protection locked="0"/>
    </xf>
    <xf numFmtId="3" fontId="9" fillId="0" borderId="113" xfId="2" applyNumberFormat="1" applyFont="1" applyBorder="1"/>
    <xf numFmtId="3" fontId="9" fillId="0" borderId="49" xfId="2" applyNumberFormat="1" applyFont="1" applyBorder="1" applyAlignment="1">
      <alignment horizontal="center"/>
    </xf>
    <xf numFmtId="165" fontId="9" fillId="0" borderId="92" xfId="2" applyNumberFormat="1" applyFont="1" applyBorder="1" applyProtection="1">
      <protection locked="0"/>
    </xf>
    <xf numFmtId="3" fontId="9" fillId="0" borderId="36" xfId="2" applyNumberFormat="1" applyFont="1" applyBorder="1" applyProtection="1"/>
    <xf numFmtId="3" fontId="9" fillId="0" borderId="46" xfId="2" applyNumberFormat="1" applyFont="1" applyBorder="1" applyProtection="1"/>
    <xf numFmtId="3" fontId="9" fillId="0" borderId="171" xfId="2" applyNumberFormat="1" applyFont="1" applyBorder="1" applyProtection="1"/>
    <xf numFmtId="3" fontId="9" fillId="0" borderId="46" xfId="2" applyNumberFormat="1" applyFont="1" applyBorder="1" applyAlignment="1" applyProtection="1">
      <alignment horizontal="centerContinuous"/>
    </xf>
    <xf numFmtId="3" fontId="9" fillId="0" borderId="37" xfId="2" applyNumberFormat="1" applyFont="1" applyBorder="1" applyAlignment="1" applyProtection="1">
      <alignment horizontal="centerContinuous"/>
    </xf>
    <xf numFmtId="3" fontId="9" fillId="0" borderId="45" xfId="2" applyNumberFormat="1" applyFont="1" applyBorder="1" applyAlignment="1" applyProtection="1">
      <alignment horizontal="centerContinuous"/>
    </xf>
    <xf numFmtId="3" fontId="9" fillId="0" borderId="173" xfId="2" applyNumberFormat="1" applyFont="1" applyBorder="1" applyAlignment="1" applyProtection="1">
      <alignment horizontal="center"/>
    </xf>
    <xf numFmtId="3" fontId="9" fillId="0" borderId="84" xfId="2" applyNumberFormat="1" applyFont="1" applyBorder="1" applyAlignment="1" applyProtection="1">
      <alignment horizontal="center"/>
    </xf>
    <xf numFmtId="3" fontId="9" fillId="0" borderId="11" xfId="2" applyNumberFormat="1" applyFont="1" applyBorder="1" applyAlignment="1">
      <alignment horizontal="center"/>
    </xf>
    <xf numFmtId="3" fontId="9" fillId="2" borderId="12" xfId="2" applyNumberFormat="1" applyFont="1" applyFill="1" applyBorder="1"/>
    <xf numFmtId="165" fontId="9" fillId="0" borderId="12" xfId="2" applyNumberFormat="1" applyFont="1" applyBorder="1" applyProtection="1">
      <protection locked="0"/>
    </xf>
    <xf numFmtId="165" fontId="9" fillId="8" borderId="174" xfId="2" applyNumberFormat="1" applyFont="1" applyFill="1" applyBorder="1" applyProtection="1">
      <protection locked="0"/>
    </xf>
    <xf numFmtId="165" fontId="9" fillId="8" borderId="175" xfId="2" applyNumberFormat="1" applyFont="1" applyFill="1" applyBorder="1" applyProtection="1">
      <protection locked="0"/>
    </xf>
    <xf numFmtId="165" fontId="9" fillId="8" borderId="176" xfId="2" applyNumberFormat="1" applyFont="1" applyFill="1" applyBorder="1" applyProtection="1">
      <protection locked="0"/>
    </xf>
    <xf numFmtId="165" fontId="9" fillId="0" borderId="142" xfId="2" applyNumberFormat="1" applyFont="1" applyBorder="1" applyProtection="1">
      <protection locked="0"/>
    </xf>
    <xf numFmtId="165" fontId="9" fillId="0" borderId="177" xfId="2" applyNumberFormat="1" applyFont="1" applyBorder="1" applyProtection="1">
      <protection locked="0"/>
    </xf>
    <xf numFmtId="165" fontId="9" fillId="8" borderId="0" xfId="2" applyNumberFormat="1" applyFont="1" applyFill="1" applyBorder="1" applyProtection="1">
      <protection locked="0"/>
    </xf>
    <xf numFmtId="165" fontId="9" fillId="8" borderId="69" xfId="2" applyNumberFormat="1" applyFont="1" applyFill="1" applyBorder="1" applyProtection="1">
      <protection locked="0"/>
    </xf>
    <xf numFmtId="3" fontId="23" fillId="2" borderId="0" xfId="2" applyNumberFormat="1" applyFont="1" applyFill="1" applyBorder="1" applyAlignment="1" applyProtection="1">
      <alignment horizontal="center"/>
      <protection locked="0"/>
    </xf>
    <xf numFmtId="3" fontId="23" fillId="2" borderId="178" xfId="2" applyNumberFormat="1" applyFont="1" applyFill="1" applyBorder="1" applyAlignment="1" applyProtection="1">
      <alignment horizontal="center"/>
      <protection locked="0"/>
    </xf>
    <xf numFmtId="3" fontId="9" fillId="0" borderId="3" xfId="2" applyNumberFormat="1" applyFont="1" applyBorder="1" applyAlignment="1">
      <alignment horizontal="center"/>
    </xf>
    <xf numFmtId="3" fontId="9" fillId="0" borderId="179" xfId="2" applyNumberFormat="1" applyFont="1" applyBorder="1"/>
    <xf numFmtId="3" fontId="9" fillId="0" borderId="180" xfId="2" applyNumberFormat="1" applyFont="1" applyBorder="1"/>
    <xf numFmtId="3" fontId="9" fillId="0" borderId="179" xfId="2" applyNumberFormat="1" applyFont="1" applyBorder="1" applyAlignment="1">
      <alignment horizontal="center"/>
    </xf>
    <xf numFmtId="165" fontId="9" fillId="0" borderId="9" xfId="2" applyNumberFormat="1" applyFont="1" applyBorder="1" applyProtection="1">
      <protection locked="0"/>
    </xf>
    <xf numFmtId="165" fontId="9" fillId="0" borderId="17" xfId="2" applyNumberFormat="1" applyFont="1" applyBorder="1" applyProtection="1">
      <protection locked="0"/>
    </xf>
    <xf numFmtId="165" fontId="9" fillId="0" borderId="90" xfId="2" applyNumberFormat="1" applyFont="1" applyBorder="1" applyProtection="1">
      <protection locked="0"/>
    </xf>
    <xf numFmtId="3" fontId="9" fillId="0" borderId="1" xfId="2" applyNumberFormat="1" applyFont="1" applyBorder="1" applyAlignment="1">
      <alignment horizontal="left"/>
    </xf>
    <xf numFmtId="3" fontId="9" fillId="0" borderId="29" xfId="2" applyNumberFormat="1" applyFont="1" applyBorder="1" applyAlignment="1">
      <alignment horizontal="left"/>
    </xf>
    <xf numFmtId="3" fontId="9" fillId="0" borderId="8" xfId="2" applyNumberFormat="1" applyFont="1" applyBorder="1" applyAlignment="1">
      <alignment horizontal="center"/>
    </xf>
    <xf numFmtId="3" fontId="9" fillId="0" borderId="45" xfId="2" applyNumberFormat="1" applyFont="1" applyBorder="1" applyAlignment="1">
      <alignment horizontal="center"/>
    </xf>
    <xf numFmtId="3" fontId="9" fillId="0" borderId="37" xfId="2" applyNumberFormat="1" applyFont="1" applyBorder="1" applyAlignment="1">
      <alignment horizontal="center"/>
    </xf>
    <xf numFmtId="3" fontId="9" fillId="0" borderId="46" xfId="2" applyNumberFormat="1" applyFont="1" applyBorder="1" applyAlignment="1">
      <alignment horizontal="center"/>
    </xf>
    <xf numFmtId="3" fontId="9" fillId="0" borderId="84" xfId="2" applyNumberFormat="1" applyFont="1" applyBorder="1" applyAlignment="1">
      <alignment horizontal="center"/>
    </xf>
    <xf numFmtId="3" fontId="9" fillId="0" borderId="7" xfId="2" applyNumberFormat="1" applyFont="1" applyFill="1" applyBorder="1" applyAlignment="1" applyProtection="1"/>
    <xf numFmtId="3" fontId="9" fillId="0" borderId="0" xfId="2" applyNumberFormat="1" applyFont="1" applyFill="1" applyBorder="1" applyAlignment="1" applyProtection="1"/>
    <xf numFmtId="3" fontId="9" fillId="0" borderId="1" xfId="2" applyNumberFormat="1" applyFont="1" applyBorder="1" applyAlignment="1">
      <alignment horizontal="left"/>
    </xf>
    <xf numFmtId="3" fontId="9" fillId="0" borderId="29" xfId="2" applyNumberFormat="1" applyFont="1" applyBorder="1" applyAlignment="1">
      <alignment horizontal="left"/>
    </xf>
  </cellXfs>
  <cellStyles count="3">
    <cellStyle name="Monétaire" xfId="1" builtinId="4"/>
    <cellStyle name="Normal" xfId="0" builtinId="0"/>
    <cellStyle name="Normal_LIASSE1 copie 2" xfId="2" xr:uid="{B64D5AFE-12FD-2E41-97E2-DBDDA7B03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1522730</xdr:colOff>
      <xdr:row>1</xdr:row>
      <xdr:rowOff>0</xdr:rowOff>
    </xdr:from>
    <xdr:to>
      <xdr:col>4</xdr:col>
      <xdr:colOff>187441</xdr:colOff>
      <xdr:row>2</xdr:row>
      <xdr:rowOff>0</xdr:rowOff>
    </xdr:to>
    <xdr:sp macro="" textlink="">
      <xdr:nvSpPr>
        <xdr:cNvPr id="2" name="Texte 106">
          <a:extLst>
            <a:ext uri="{FF2B5EF4-FFF2-40B4-BE49-F238E27FC236}">
              <a16:creationId xmlns:a16="http://schemas.microsoft.com/office/drawing/2014/main" id="{081BBBF9-1F5C-B446-B72F-C669D5F79773}"/>
            </a:ext>
          </a:extLst>
        </xdr:cNvPr>
        <xdr:cNvSpPr txBox="1">
          <a:spLocks noChangeArrowheads="1"/>
        </xdr:cNvSpPr>
      </xdr:nvSpPr>
      <xdr:spPr bwMode="auto">
        <a:xfrm>
          <a:off x="3465830" y="215900"/>
          <a:ext cx="188711" cy="215900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</a:t>
          </a:r>
        </a:p>
      </xdr:txBody>
    </xdr:sp>
    <xdr:clientData/>
  </xdr:twoCellAnchor>
  <xdr:twoCellAnchor>
    <xdr:from>
      <xdr:col>0</xdr:col>
      <xdr:colOff>43180</xdr:colOff>
      <xdr:row>23</xdr:row>
      <xdr:rowOff>69215</xdr:rowOff>
    </xdr:from>
    <xdr:to>
      <xdr:col>1</xdr:col>
      <xdr:colOff>2285</xdr:colOff>
      <xdr:row>31</xdr:row>
      <xdr:rowOff>142242</xdr:rowOff>
    </xdr:to>
    <xdr:sp macro="" textlink="">
      <xdr:nvSpPr>
        <xdr:cNvPr id="3" name="Texte 41">
          <a:extLst>
            <a:ext uri="{FF2B5EF4-FFF2-40B4-BE49-F238E27FC236}">
              <a16:creationId xmlns:a16="http://schemas.microsoft.com/office/drawing/2014/main" id="{ED8EAAB9-C8E0-E342-A1C0-D1B1A6B98F0F}"/>
            </a:ext>
          </a:extLst>
        </xdr:cNvPr>
        <xdr:cNvSpPr txBox="1">
          <a:spLocks noChangeArrowheads="1"/>
        </xdr:cNvSpPr>
      </xdr:nvSpPr>
      <xdr:spPr bwMode="auto">
        <a:xfrm>
          <a:off x="43180" y="4234815"/>
          <a:ext cx="289305" cy="169862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0</xdr:col>
      <xdr:colOff>259715</xdr:colOff>
      <xdr:row>18</xdr:row>
      <xdr:rowOff>39370</xdr:rowOff>
    </xdr:from>
    <xdr:to>
      <xdr:col>2</xdr:col>
      <xdr:colOff>32190</xdr:colOff>
      <xdr:row>23</xdr:row>
      <xdr:rowOff>74</xdr:rowOff>
    </xdr:to>
    <xdr:sp macro="" textlink="">
      <xdr:nvSpPr>
        <xdr:cNvPr id="4" name="Texte 42">
          <a:extLst>
            <a:ext uri="{FF2B5EF4-FFF2-40B4-BE49-F238E27FC236}">
              <a16:creationId xmlns:a16="http://schemas.microsoft.com/office/drawing/2014/main" id="{93A2ABDD-4513-9845-8C40-6B49228F2D02}"/>
            </a:ext>
          </a:extLst>
        </xdr:cNvPr>
        <xdr:cNvSpPr txBox="1">
          <a:spLocks noChangeArrowheads="1"/>
        </xdr:cNvSpPr>
      </xdr:nvSpPr>
      <xdr:spPr bwMode="auto">
        <a:xfrm>
          <a:off x="259715" y="3188970"/>
          <a:ext cx="686875" cy="97670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1</xdr:col>
      <xdr:colOff>70485</xdr:colOff>
      <xdr:row>24</xdr:row>
      <xdr:rowOff>135890</xdr:rowOff>
    </xdr:from>
    <xdr:to>
      <xdr:col>2</xdr:col>
      <xdr:colOff>33829</xdr:colOff>
      <xdr:row>30</xdr:row>
      <xdr:rowOff>15865</xdr:rowOff>
    </xdr:to>
    <xdr:sp macro="" textlink="">
      <xdr:nvSpPr>
        <xdr:cNvPr id="5" name="Texte 43">
          <a:extLst>
            <a:ext uri="{FF2B5EF4-FFF2-40B4-BE49-F238E27FC236}">
              <a16:creationId xmlns:a16="http://schemas.microsoft.com/office/drawing/2014/main" id="{F20B951D-2D3C-3545-8292-106C83AF5476}"/>
            </a:ext>
          </a:extLst>
        </xdr:cNvPr>
        <xdr:cNvSpPr txBox="1">
          <a:spLocks noChangeArrowheads="1"/>
        </xdr:cNvSpPr>
      </xdr:nvSpPr>
      <xdr:spPr bwMode="auto">
        <a:xfrm>
          <a:off x="4006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0</xdr:col>
      <xdr:colOff>259715</xdr:colOff>
      <xdr:row>31</xdr:row>
      <xdr:rowOff>61595</xdr:rowOff>
    </xdr:from>
    <xdr:to>
      <xdr:col>2</xdr:col>
      <xdr:colOff>20994</xdr:colOff>
      <xdr:row>36</xdr:row>
      <xdr:rowOff>131813</xdr:rowOff>
    </xdr:to>
    <xdr:sp macro="" textlink="">
      <xdr:nvSpPr>
        <xdr:cNvPr id="6" name="Texte 44">
          <a:extLst>
            <a:ext uri="{FF2B5EF4-FFF2-40B4-BE49-F238E27FC236}">
              <a16:creationId xmlns:a16="http://schemas.microsoft.com/office/drawing/2014/main" id="{E41CDD23-06B9-EA4B-9E3E-32D34AD2827D}"/>
            </a:ext>
          </a:extLst>
        </xdr:cNvPr>
        <xdr:cNvSpPr txBox="1">
          <a:spLocks noChangeArrowheads="1"/>
        </xdr:cNvSpPr>
      </xdr:nvSpPr>
      <xdr:spPr bwMode="auto">
        <a:xfrm>
          <a:off x="259715" y="5852795"/>
          <a:ext cx="675679" cy="1086218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0</xdr:col>
      <xdr:colOff>24130</xdr:colOff>
      <xdr:row>40</xdr:row>
      <xdr:rowOff>127635</xdr:rowOff>
    </xdr:from>
    <xdr:to>
      <xdr:col>0</xdr:col>
      <xdr:colOff>219155</xdr:colOff>
      <xdr:row>46</xdr:row>
      <xdr:rowOff>72461</xdr:rowOff>
    </xdr:to>
    <xdr:sp macro="" textlink="">
      <xdr:nvSpPr>
        <xdr:cNvPr id="7" name="Texte 53">
          <a:extLst>
            <a:ext uri="{FF2B5EF4-FFF2-40B4-BE49-F238E27FC236}">
              <a16:creationId xmlns:a16="http://schemas.microsoft.com/office/drawing/2014/main" id="{AF254D41-E5CB-7B42-9D74-FB3FC7EC7F42}"/>
            </a:ext>
          </a:extLst>
        </xdr:cNvPr>
        <xdr:cNvSpPr txBox="1">
          <a:spLocks noChangeArrowheads="1"/>
        </xdr:cNvSpPr>
      </xdr:nvSpPr>
      <xdr:spPr bwMode="auto">
        <a:xfrm>
          <a:off x="24130" y="7773035"/>
          <a:ext cx="195025" cy="11640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1</xdr:col>
      <xdr:colOff>30480</xdr:colOff>
      <xdr:row>39</xdr:row>
      <xdr:rowOff>2812</xdr:rowOff>
    </xdr:from>
    <xdr:to>
      <xdr:col>1</xdr:col>
      <xdr:colOff>220551</xdr:colOff>
      <xdr:row>42</xdr:row>
      <xdr:rowOff>61792</xdr:rowOff>
    </xdr:to>
    <xdr:sp macro="" textlink="">
      <xdr:nvSpPr>
        <xdr:cNvPr id="8" name="Texte 17">
          <a:extLst>
            <a:ext uri="{FF2B5EF4-FFF2-40B4-BE49-F238E27FC236}">
              <a16:creationId xmlns:a16="http://schemas.microsoft.com/office/drawing/2014/main" id="{B9E8F959-BA9E-354D-89E2-3E6BA6F7CD3D}"/>
            </a:ext>
          </a:extLst>
        </xdr:cNvPr>
        <xdr:cNvSpPr txBox="1">
          <a:spLocks noChangeArrowheads="1"/>
        </xdr:cNvSpPr>
      </xdr:nvSpPr>
      <xdr:spPr bwMode="auto">
        <a:xfrm>
          <a:off x="360680" y="7445012"/>
          <a:ext cx="190071" cy="6685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1</xdr:col>
      <xdr:colOff>30480</xdr:colOff>
      <xdr:row>44</xdr:row>
      <xdr:rowOff>39370</xdr:rowOff>
    </xdr:from>
    <xdr:to>
      <xdr:col>1</xdr:col>
      <xdr:colOff>220551</xdr:colOff>
      <xdr:row>47</xdr:row>
      <xdr:rowOff>20924</xdr:rowOff>
    </xdr:to>
    <xdr:sp macro="" textlink="">
      <xdr:nvSpPr>
        <xdr:cNvPr id="9" name="Texte 18">
          <a:extLst>
            <a:ext uri="{FF2B5EF4-FFF2-40B4-BE49-F238E27FC236}">
              <a16:creationId xmlns:a16="http://schemas.microsoft.com/office/drawing/2014/main" id="{6CCE8E2D-D468-0041-AD27-9919C14DD553}"/>
            </a:ext>
          </a:extLst>
        </xdr:cNvPr>
        <xdr:cNvSpPr txBox="1">
          <a:spLocks noChangeArrowheads="1"/>
        </xdr:cNvSpPr>
      </xdr:nvSpPr>
      <xdr:spPr bwMode="auto">
        <a:xfrm>
          <a:off x="360680" y="8497570"/>
          <a:ext cx="190071" cy="59115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1</xdr:col>
      <xdr:colOff>53975</xdr:colOff>
      <xdr:row>47</xdr:row>
      <xdr:rowOff>36195</xdr:rowOff>
    </xdr:from>
    <xdr:to>
      <xdr:col>1</xdr:col>
      <xdr:colOff>220457</xdr:colOff>
      <xdr:row>48</xdr:row>
      <xdr:rowOff>142342</xdr:rowOff>
    </xdr:to>
    <xdr:sp macro="" textlink="">
      <xdr:nvSpPr>
        <xdr:cNvPr id="10" name="Texte 46">
          <a:extLst>
            <a:ext uri="{FF2B5EF4-FFF2-40B4-BE49-F238E27FC236}">
              <a16:creationId xmlns:a16="http://schemas.microsoft.com/office/drawing/2014/main" id="{49487849-A62B-B340-93CA-CDE26C85D7DE}"/>
            </a:ext>
          </a:extLst>
        </xdr:cNvPr>
        <xdr:cNvSpPr txBox="1">
          <a:spLocks noChangeArrowheads="1"/>
        </xdr:cNvSpPr>
      </xdr:nvSpPr>
      <xdr:spPr bwMode="auto">
        <a:xfrm>
          <a:off x="384175" y="9103995"/>
          <a:ext cx="166482" cy="3093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0</xdr:col>
      <xdr:colOff>33655</xdr:colOff>
      <xdr:row>49</xdr:row>
      <xdr:rowOff>74295</xdr:rowOff>
    </xdr:from>
    <xdr:to>
      <xdr:col>1</xdr:col>
      <xdr:colOff>193921</xdr:colOff>
      <xdr:row>53</xdr:row>
      <xdr:rowOff>63442</xdr:rowOff>
    </xdr:to>
    <xdr:sp macro="" textlink="">
      <xdr:nvSpPr>
        <xdr:cNvPr id="11" name="Texte 47">
          <a:extLst>
            <a:ext uri="{FF2B5EF4-FFF2-40B4-BE49-F238E27FC236}">
              <a16:creationId xmlns:a16="http://schemas.microsoft.com/office/drawing/2014/main" id="{2CB9F072-1F1E-B34B-8D75-E0EE240D3789}"/>
            </a:ext>
          </a:extLst>
        </xdr:cNvPr>
        <xdr:cNvSpPr txBox="1">
          <a:spLocks noChangeArrowheads="1"/>
        </xdr:cNvSpPr>
      </xdr:nvSpPr>
      <xdr:spPr bwMode="auto">
        <a:xfrm>
          <a:off x="33655" y="9548495"/>
          <a:ext cx="490466" cy="8527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14</xdr:col>
      <xdr:colOff>1522730</xdr:colOff>
      <xdr:row>1</xdr:row>
      <xdr:rowOff>0</xdr:rowOff>
    </xdr:from>
    <xdr:to>
      <xdr:col>15</xdr:col>
      <xdr:colOff>187441</xdr:colOff>
      <xdr:row>2</xdr:row>
      <xdr:rowOff>0</xdr:rowOff>
    </xdr:to>
    <xdr:sp macro="" textlink="">
      <xdr:nvSpPr>
        <xdr:cNvPr id="12" name="Texte 106">
          <a:extLst>
            <a:ext uri="{FF2B5EF4-FFF2-40B4-BE49-F238E27FC236}">
              <a16:creationId xmlns:a16="http://schemas.microsoft.com/office/drawing/2014/main" id="{CFC5ABB4-AECC-5A4B-8ACF-E353E50AB8A3}"/>
            </a:ext>
          </a:extLst>
        </xdr:cNvPr>
        <xdr:cNvSpPr txBox="1">
          <a:spLocks noChangeArrowheads="1"/>
        </xdr:cNvSpPr>
      </xdr:nvSpPr>
      <xdr:spPr bwMode="auto">
        <a:xfrm>
          <a:off x="12076430" y="215900"/>
          <a:ext cx="188711" cy="215900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</a:t>
          </a:r>
        </a:p>
      </xdr:txBody>
    </xdr:sp>
    <xdr:clientData/>
  </xdr:twoCellAnchor>
  <xdr:twoCellAnchor>
    <xdr:from>
      <xdr:col>11</xdr:col>
      <xdr:colOff>43180</xdr:colOff>
      <xdr:row>23</xdr:row>
      <xdr:rowOff>69215</xdr:rowOff>
    </xdr:from>
    <xdr:to>
      <xdr:col>12</xdr:col>
      <xdr:colOff>2285</xdr:colOff>
      <xdr:row>31</xdr:row>
      <xdr:rowOff>142242</xdr:rowOff>
    </xdr:to>
    <xdr:sp macro="" textlink="">
      <xdr:nvSpPr>
        <xdr:cNvPr id="13" name="Texte 41">
          <a:extLst>
            <a:ext uri="{FF2B5EF4-FFF2-40B4-BE49-F238E27FC236}">
              <a16:creationId xmlns:a16="http://schemas.microsoft.com/office/drawing/2014/main" id="{0AD823F1-8126-5940-9BC1-FDF1C8CFA3C2}"/>
            </a:ext>
          </a:extLst>
        </xdr:cNvPr>
        <xdr:cNvSpPr txBox="1">
          <a:spLocks noChangeArrowheads="1"/>
        </xdr:cNvSpPr>
      </xdr:nvSpPr>
      <xdr:spPr bwMode="auto">
        <a:xfrm>
          <a:off x="8653780" y="4234815"/>
          <a:ext cx="289305" cy="169862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11</xdr:col>
      <xdr:colOff>259715</xdr:colOff>
      <xdr:row>18</xdr:row>
      <xdr:rowOff>39370</xdr:rowOff>
    </xdr:from>
    <xdr:to>
      <xdr:col>13</xdr:col>
      <xdr:colOff>32190</xdr:colOff>
      <xdr:row>23</xdr:row>
      <xdr:rowOff>74</xdr:rowOff>
    </xdr:to>
    <xdr:sp macro="" textlink="">
      <xdr:nvSpPr>
        <xdr:cNvPr id="14" name="Texte 42">
          <a:extLst>
            <a:ext uri="{FF2B5EF4-FFF2-40B4-BE49-F238E27FC236}">
              <a16:creationId xmlns:a16="http://schemas.microsoft.com/office/drawing/2014/main" id="{D501F287-D837-4244-B0AD-8528A529E0F4}"/>
            </a:ext>
          </a:extLst>
        </xdr:cNvPr>
        <xdr:cNvSpPr txBox="1">
          <a:spLocks noChangeArrowheads="1"/>
        </xdr:cNvSpPr>
      </xdr:nvSpPr>
      <xdr:spPr bwMode="auto">
        <a:xfrm>
          <a:off x="8870315" y="3188970"/>
          <a:ext cx="686875" cy="97670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12</xdr:col>
      <xdr:colOff>70485</xdr:colOff>
      <xdr:row>24</xdr:row>
      <xdr:rowOff>135890</xdr:rowOff>
    </xdr:from>
    <xdr:to>
      <xdr:col>13</xdr:col>
      <xdr:colOff>33829</xdr:colOff>
      <xdr:row>30</xdr:row>
      <xdr:rowOff>15865</xdr:rowOff>
    </xdr:to>
    <xdr:sp macro="" textlink="">
      <xdr:nvSpPr>
        <xdr:cNvPr id="15" name="Texte 43">
          <a:extLst>
            <a:ext uri="{FF2B5EF4-FFF2-40B4-BE49-F238E27FC236}">
              <a16:creationId xmlns:a16="http://schemas.microsoft.com/office/drawing/2014/main" id="{FDF239F2-F843-1741-B687-7FCB92D9824A}"/>
            </a:ext>
          </a:extLst>
        </xdr:cNvPr>
        <xdr:cNvSpPr txBox="1">
          <a:spLocks noChangeArrowheads="1"/>
        </xdr:cNvSpPr>
      </xdr:nvSpPr>
      <xdr:spPr bwMode="auto">
        <a:xfrm>
          <a:off x="90112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11</xdr:col>
      <xdr:colOff>259715</xdr:colOff>
      <xdr:row>31</xdr:row>
      <xdr:rowOff>61595</xdr:rowOff>
    </xdr:from>
    <xdr:to>
      <xdr:col>13</xdr:col>
      <xdr:colOff>20994</xdr:colOff>
      <xdr:row>36</xdr:row>
      <xdr:rowOff>131813</xdr:rowOff>
    </xdr:to>
    <xdr:sp macro="" textlink="">
      <xdr:nvSpPr>
        <xdr:cNvPr id="16" name="Texte 44">
          <a:extLst>
            <a:ext uri="{FF2B5EF4-FFF2-40B4-BE49-F238E27FC236}">
              <a16:creationId xmlns:a16="http://schemas.microsoft.com/office/drawing/2014/main" id="{23D0E0EE-7344-EF4C-B107-0FA796B486FE}"/>
            </a:ext>
          </a:extLst>
        </xdr:cNvPr>
        <xdr:cNvSpPr txBox="1">
          <a:spLocks noChangeArrowheads="1"/>
        </xdr:cNvSpPr>
      </xdr:nvSpPr>
      <xdr:spPr bwMode="auto">
        <a:xfrm>
          <a:off x="8870315" y="5852795"/>
          <a:ext cx="675679" cy="1086218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11</xdr:col>
      <xdr:colOff>24130</xdr:colOff>
      <xdr:row>40</xdr:row>
      <xdr:rowOff>127635</xdr:rowOff>
    </xdr:from>
    <xdr:to>
      <xdr:col>11</xdr:col>
      <xdr:colOff>219155</xdr:colOff>
      <xdr:row>46</xdr:row>
      <xdr:rowOff>72461</xdr:rowOff>
    </xdr:to>
    <xdr:sp macro="" textlink="">
      <xdr:nvSpPr>
        <xdr:cNvPr id="17" name="Texte 53">
          <a:extLst>
            <a:ext uri="{FF2B5EF4-FFF2-40B4-BE49-F238E27FC236}">
              <a16:creationId xmlns:a16="http://schemas.microsoft.com/office/drawing/2014/main" id="{26BF411F-1B21-8744-A7C3-4D38BAFB2763}"/>
            </a:ext>
          </a:extLst>
        </xdr:cNvPr>
        <xdr:cNvSpPr txBox="1">
          <a:spLocks noChangeArrowheads="1"/>
        </xdr:cNvSpPr>
      </xdr:nvSpPr>
      <xdr:spPr bwMode="auto">
        <a:xfrm>
          <a:off x="8634730" y="7773035"/>
          <a:ext cx="195025" cy="11640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12</xdr:col>
      <xdr:colOff>30480</xdr:colOff>
      <xdr:row>39</xdr:row>
      <xdr:rowOff>2812</xdr:rowOff>
    </xdr:from>
    <xdr:to>
      <xdr:col>12</xdr:col>
      <xdr:colOff>220551</xdr:colOff>
      <xdr:row>42</xdr:row>
      <xdr:rowOff>61792</xdr:rowOff>
    </xdr:to>
    <xdr:sp macro="" textlink="">
      <xdr:nvSpPr>
        <xdr:cNvPr id="18" name="Texte 17">
          <a:extLst>
            <a:ext uri="{FF2B5EF4-FFF2-40B4-BE49-F238E27FC236}">
              <a16:creationId xmlns:a16="http://schemas.microsoft.com/office/drawing/2014/main" id="{FD7B6B9A-93E2-AA41-852E-090348D5B894}"/>
            </a:ext>
          </a:extLst>
        </xdr:cNvPr>
        <xdr:cNvSpPr txBox="1">
          <a:spLocks noChangeArrowheads="1"/>
        </xdr:cNvSpPr>
      </xdr:nvSpPr>
      <xdr:spPr bwMode="auto">
        <a:xfrm>
          <a:off x="8971280" y="7445012"/>
          <a:ext cx="190071" cy="6685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12</xdr:col>
      <xdr:colOff>30480</xdr:colOff>
      <xdr:row>44</xdr:row>
      <xdr:rowOff>39370</xdr:rowOff>
    </xdr:from>
    <xdr:to>
      <xdr:col>12</xdr:col>
      <xdr:colOff>220551</xdr:colOff>
      <xdr:row>47</xdr:row>
      <xdr:rowOff>20924</xdr:rowOff>
    </xdr:to>
    <xdr:sp macro="" textlink="">
      <xdr:nvSpPr>
        <xdr:cNvPr id="19" name="Texte 18">
          <a:extLst>
            <a:ext uri="{FF2B5EF4-FFF2-40B4-BE49-F238E27FC236}">
              <a16:creationId xmlns:a16="http://schemas.microsoft.com/office/drawing/2014/main" id="{737E499D-37B1-2A47-AB5A-BC1DD8D05419}"/>
            </a:ext>
          </a:extLst>
        </xdr:cNvPr>
        <xdr:cNvSpPr txBox="1">
          <a:spLocks noChangeArrowheads="1"/>
        </xdr:cNvSpPr>
      </xdr:nvSpPr>
      <xdr:spPr bwMode="auto">
        <a:xfrm>
          <a:off x="8971280" y="8497570"/>
          <a:ext cx="190071" cy="59115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12</xdr:col>
      <xdr:colOff>53975</xdr:colOff>
      <xdr:row>47</xdr:row>
      <xdr:rowOff>36195</xdr:rowOff>
    </xdr:from>
    <xdr:to>
      <xdr:col>12</xdr:col>
      <xdr:colOff>220457</xdr:colOff>
      <xdr:row>48</xdr:row>
      <xdr:rowOff>142342</xdr:rowOff>
    </xdr:to>
    <xdr:sp macro="" textlink="">
      <xdr:nvSpPr>
        <xdr:cNvPr id="20" name="Texte 46">
          <a:extLst>
            <a:ext uri="{FF2B5EF4-FFF2-40B4-BE49-F238E27FC236}">
              <a16:creationId xmlns:a16="http://schemas.microsoft.com/office/drawing/2014/main" id="{200B13A7-96E5-FB43-B4C7-23CBB8D5245F}"/>
            </a:ext>
          </a:extLst>
        </xdr:cNvPr>
        <xdr:cNvSpPr txBox="1">
          <a:spLocks noChangeArrowheads="1"/>
        </xdr:cNvSpPr>
      </xdr:nvSpPr>
      <xdr:spPr bwMode="auto">
        <a:xfrm>
          <a:off x="8994775" y="9103995"/>
          <a:ext cx="166482" cy="3093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11</xdr:col>
      <xdr:colOff>33655</xdr:colOff>
      <xdr:row>49</xdr:row>
      <xdr:rowOff>74295</xdr:rowOff>
    </xdr:from>
    <xdr:to>
      <xdr:col>12</xdr:col>
      <xdr:colOff>193921</xdr:colOff>
      <xdr:row>53</xdr:row>
      <xdr:rowOff>63442</xdr:rowOff>
    </xdr:to>
    <xdr:sp macro="" textlink="">
      <xdr:nvSpPr>
        <xdr:cNvPr id="21" name="Texte 47">
          <a:extLst>
            <a:ext uri="{FF2B5EF4-FFF2-40B4-BE49-F238E27FC236}">
              <a16:creationId xmlns:a16="http://schemas.microsoft.com/office/drawing/2014/main" id="{CE3D2E7A-3441-7E4C-AA84-135CD07AAB20}"/>
            </a:ext>
          </a:extLst>
        </xdr:cNvPr>
        <xdr:cNvSpPr txBox="1">
          <a:spLocks noChangeArrowheads="1"/>
        </xdr:cNvSpPr>
      </xdr:nvSpPr>
      <xdr:spPr bwMode="auto">
        <a:xfrm>
          <a:off x="8644255" y="9548495"/>
          <a:ext cx="490466" cy="8527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25</xdr:col>
      <xdr:colOff>1522730</xdr:colOff>
      <xdr:row>1</xdr:row>
      <xdr:rowOff>0</xdr:rowOff>
    </xdr:from>
    <xdr:to>
      <xdr:col>26</xdr:col>
      <xdr:colOff>187441</xdr:colOff>
      <xdr:row>2</xdr:row>
      <xdr:rowOff>0</xdr:rowOff>
    </xdr:to>
    <xdr:sp macro="" textlink="">
      <xdr:nvSpPr>
        <xdr:cNvPr id="22" name="Texte 106">
          <a:extLst>
            <a:ext uri="{FF2B5EF4-FFF2-40B4-BE49-F238E27FC236}">
              <a16:creationId xmlns:a16="http://schemas.microsoft.com/office/drawing/2014/main" id="{1D184C3E-E4B5-E547-A966-87271B3FCA34}"/>
            </a:ext>
          </a:extLst>
        </xdr:cNvPr>
        <xdr:cNvSpPr txBox="1">
          <a:spLocks noChangeArrowheads="1"/>
        </xdr:cNvSpPr>
      </xdr:nvSpPr>
      <xdr:spPr bwMode="auto">
        <a:xfrm>
          <a:off x="20687030" y="215900"/>
          <a:ext cx="188711" cy="215900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</a:t>
          </a:r>
        </a:p>
      </xdr:txBody>
    </xdr:sp>
    <xdr:clientData/>
  </xdr:twoCellAnchor>
  <xdr:twoCellAnchor>
    <xdr:from>
      <xdr:col>22</xdr:col>
      <xdr:colOff>43180</xdr:colOff>
      <xdr:row>23</xdr:row>
      <xdr:rowOff>69215</xdr:rowOff>
    </xdr:from>
    <xdr:to>
      <xdr:col>23</xdr:col>
      <xdr:colOff>2285</xdr:colOff>
      <xdr:row>31</xdr:row>
      <xdr:rowOff>142242</xdr:rowOff>
    </xdr:to>
    <xdr:sp macro="" textlink="">
      <xdr:nvSpPr>
        <xdr:cNvPr id="23" name="Texte 41">
          <a:extLst>
            <a:ext uri="{FF2B5EF4-FFF2-40B4-BE49-F238E27FC236}">
              <a16:creationId xmlns:a16="http://schemas.microsoft.com/office/drawing/2014/main" id="{7E06591B-E058-DF4E-8244-17AD3032B711}"/>
            </a:ext>
          </a:extLst>
        </xdr:cNvPr>
        <xdr:cNvSpPr txBox="1">
          <a:spLocks noChangeArrowheads="1"/>
        </xdr:cNvSpPr>
      </xdr:nvSpPr>
      <xdr:spPr bwMode="auto">
        <a:xfrm>
          <a:off x="17264380" y="4234815"/>
          <a:ext cx="289305" cy="169862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22</xdr:col>
      <xdr:colOff>259715</xdr:colOff>
      <xdr:row>18</xdr:row>
      <xdr:rowOff>39370</xdr:rowOff>
    </xdr:from>
    <xdr:to>
      <xdr:col>24</xdr:col>
      <xdr:colOff>32190</xdr:colOff>
      <xdr:row>23</xdr:row>
      <xdr:rowOff>74</xdr:rowOff>
    </xdr:to>
    <xdr:sp macro="" textlink="">
      <xdr:nvSpPr>
        <xdr:cNvPr id="24" name="Texte 42">
          <a:extLst>
            <a:ext uri="{FF2B5EF4-FFF2-40B4-BE49-F238E27FC236}">
              <a16:creationId xmlns:a16="http://schemas.microsoft.com/office/drawing/2014/main" id="{D8CA5175-964F-A344-858E-73016F863E9E}"/>
            </a:ext>
          </a:extLst>
        </xdr:cNvPr>
        <xdr:cNvSpPr txBox="1">
          <a:spLocks noChangeArrowheads="1"/>
        </xdr:cNvSpPr>
      </xdr:nvSpPr>
      <xdr:spPr bwMode="auto">
        <a:xfrm>
          <a:off x="17480915" y="3188970"/>
          <a:ext cx="686875" cy="97670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23</xdr:col>
      <xdr:colOff>70485</xdr:colOff>
      <xdr:row>24</xdr:row>
      <xdr:rowOff>135890</xdr:rowOff>
    </xdr:from>
    <xdr:to>
      <xdr:col>24</xdr:col>
      <xdr:colOff>33829</xdr:colOff>
      <xdr:row>30</xdr:row>
      <xdr:rowOff>15865</xdr:rowOff>
    </xdr:to>
    <xdr:sp macro="" textlink="">
      <xdr:nvSpPr>
        <xdr:cNvPr id="25" name="Texte 43">
          <a:extLst>
            <a:ext uri="{FF2B5EF4-FFF2-40B4-BE49-F238E27FC236}">
              <a16:creationId xmlns:a16="http://schemas.microsoft.com/office/drawing/2014/main" id="{6DE1331B-9B94-B04D-ACD2-E2CD423CBB77}"/>
            </a:ext>
          </a:extLst>
        </xdr:cNvPr>
        <xdr:cNvSpPr txBox="1">
          <a:spLocks noChangeArrowheads="1"/>
        </xdr:cNvSpPr>
      </xdr:nvSpPr>
      <xdr:spPr bwMode="auto">
        <a:xfrm>
          <a:off x="176218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22</xdr:col>
      <xdr:colOff>259715</xdr:colOff>
      <xdr:row>31</xdr:row>
      <xdr:rowOff>61595</xdr:rowOff>
    </xdr:from>
    <xdr:to>
      <xdr:col>24</xdr:col>
      <xdr:colOff>20994</xdr:colOff>
      <xdr:row>36</xdr:row>
      <xdr:rowOff>131813</xdr:rowOff>
    </xdr:to>
    <xdr:sp macro="" textlink="">
      <xdr:nvSpPr>
        <xdr:cNvPr id="26" name="Texte 44">
          <a:extLst>
            <a:ext uri="{FF2B5EF4-FFF2-40B4-BE49-F238E27FC236}">
              <a16:creationId xmlns:a16="http://schemas.microsoft.com/office/drawing/2014/main" id="{B02D2EE7-0928-DB46-A6FA-FE4C256CDA75}"/>
            </a:ext>
          </a:extLst>
        </xdr:cNvPr>
        <xdr:cNvSpPr txBox="1">
          <a:spLocks noChangeArrowheads="1"/>
        </xdr:cNvSpPr>
      </xdr:nvSpPr>
      <xdr:spPr bwMode="auto">
        <a:xfrm>
          <a:off x="17480915" y="5852795"/>
          <a:ext cx="675679" cy="1086218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22</xdr:col>
      <xdr:colOff>24130</xdr:colOff>
      <xdr:row>40</xdr:row>
      <xdr:rowOff>127635</xdr:rowOff>
    </xdr:from>
    <xdr:to>
      <xdr:col>22</xdr:col>
      <xdr:colOff>219155</xdr:colOff>
      <xdr:row>46</xdr:row>
      <xdr:rowOff>72461</xdr:rowOff>
    </xdr:to>
    <xdr:sp macro="" textlink="">
      <xdr:nvSpPr>
        <xdr:cNvPr id="27" name="Texte 53">
          <a:extLst>
            <a:ext uri="{FF2B5EF4-FFF2-40B4-BE49-F238E27FC236}">
              <a16:creationId xmlns:a16="http://schemas.microsoft.com/office/drawing/2014/main" id="{D4C5814C-9F11-1C4D-875C-C997BC38CB80}"/>
            </a:ext>
          </a:extLst>
        </xdr:cNvPr>
        <xdr:cNvSpPr txBox="1">
          <a:spLocks noChangeArrowheads="1"/>
        </xdr:cNvSpPr>
      </xdr:nvSpPr>
      <xdr:spPr bwMode="auto">
        <a:xfrm>
          <a:off x="17245330" y="7773035"/>
          <a:ext cx="195025" cy="11640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23</xdr:col>
      <xdr:colOff>30480</xdr:colOff>
      <xdr:row>39</xdr:row>
      <xdr:rowOff>2812</xdr:rowOff>
    </xdr:from>
    <xdr:to>
      <xdr:col>23</xdr:col>
      <xdr:colOff>220551</xdr:colOff>
      <xdr:row>42</xdr:row>
      <xdr:rowOff>61792</xdr:rowOff>
    </xdr:to>
    <xdr:sp macro="" textlink="">
      <xdr:nvSpPr>
        <xdr:cNvPr id="28" name="Texte 17">
          <a:extLst>
            <a:ext uri="{FF2B5EF4-FFF2-40B4-BE49-F238E27FC236}">
              <a16:creationId xmlns:a16="http://schemas.microsoft.com/office/drawing/2014/main" id="{53C47A22-FE40-E14C-AEF5-442221AB3FE2}"/>
            </a:ext>
          </a:extLst>
        </xdr:cNvPr>
        <xdr:cNvSpPr txBox="1">
          <a:spLocks noChangeArrowheads="1"/>
        </xdr:cNvSpPr>
      </xdr:nvSpPr>
      <xdr:spPr bwMode="auto">
        <a:xfrm>
          <a:off x="17581880" y="7445012"/>
          <a:ext cx="190071" cy="6685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23</xdr:col>
      <xdr:colOff>30480</xdr:colOff>
      <xdr:row>44</xdr:row>
      <xdr:rowOff>39370</xdr:rowOff>
    </xdr:from>
    <xdr:to>
      <xdr:col>23</xdr:col>
      <xdr:colOff>220551</xdr:colOff>
      <xdr:row>47</xdr:row>
      <xdr:rowOff>20924</xdr:rowOff>
    </xdr:to>
    <xdr:sp macro="" textlink="">
      <xdr:nvSpPr>
        <xdr:cNvPr id="29" name="Texte 18">
          <a:extLst>
            <a:ext uri="{FF2B5EF4-FFF2-40B4-BE49-F238E27FC236}">
              <a16:creationId xmlns:a16="http://schemas.microsoft.com/office/drawing/2014/main" id="{C343EAA0-BD56-7544-8CA2-F22934215ADA}"/>
            </a:ext>
          </a:extLst>
        </xdr:cNvPr>
        <xdr:cNvSpPr txBox="1">
          <a:spLocks noChangeArrowheads="1"/>
        </xdr:cNvSpPr>
      </xdr:nvSpPr>
      <xdr:spPr bwMode="auto">
        <a:xfrm>
          <a:off x="17581880" y="8497570"/>
          <a:ext cx="190071" cy="59115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23</xdr:col>
      <xdr:colOff>53975</xdr:colOff>
      <xdr:row>47</xdr:row>
      <xdr:rowOff>36195</xdr:rowOff>
    </xdr:from>
    <xdr:to>
      <xdr:col>23</xdr:col>
      <xdr:colOff>220457</xdr:colOff>
      <xdr:row>48</xdr:row>
      <xdr:rowOff>142342</xdr:rowOff>
    </xdr:to>
    <xdr:sp macro="" textlink="">
      <xdr:nvSpPr>
        <xdr:cNvPr id="30" name="Texte 46">
          <a:extLst>
            <a:ext uri="{FF2B5EF4-FFF2-40B4-BE49-F238E27FC236}">
              <a16:creationId xmlns:a16="http://schemas.microsoft.com/office/drawing/2014/main" id="{00B2E14C-5A11-5544-A30A-170C37B0B7F4}"/>
            </a:ext>
          </a:extLst>
        </xdr:cNvPr>
        <xdr:cNvSpPr txBox="1">
          <a:spLocks noChangeArrowheads="1"/>
        </xdr:cNvSpPr>
      </xdr:nvSpPr>
      <xdr:spPr bwMode="auto">
        <a:xfrm>
          <a:off x="17605375" y="9103995"/>
          <a:ext cx="166482" cy="3093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22</xdr:col>
      <xdr:colOff>33655</xdr:colOff>
      <xdr:row>49</xdr:row>
      <xdr:rowOff>74295</xdr:rowOff>
    </xdr:from>
    <xdr:to>
      <xdr:col>23</xdr:col>
      <xdr:colOff>193921</xdr:colOff>
      <xdr:row>53</xdr:row>
      <xdr:rowOff>63442</xdr:rowOff>
    </xdr:to>
    <xdr:sp macro="" textlink="">
      <xdr:nvSpPr>
        <xdr:cNvPr id="31" name="Texte 47">
          <a:extLst>
            <a:ext uri="{FF2B5EF4-FFF2-40B4-BE49-F238E27FC236}">
              <a16:creationId xmlns:a16="http://schemas.microsoft.com/office/drawing/2014/main" id="{B145F4DC-F603-114A-935C-5D7BC6D90982}"/>
            </a:ext>
          </a:extLst>
        </xdr:cNvPr>
        <xdr:cNvSpPr txBox="1">
          <a:spLocks noChangeArrowheads="1"/>
        </xdr:cNvSpPr>
      </xdr:nvSpPr>
      <xdr:spPr bwMode="auto">
        <a:xfrm>
          <a:off x="17254855" y="9548495"/>
          <a:ext cx="490466" cy="8527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12</xdr:col>
      <xdr:colOff>70485</xdr:colOff>
      <xdr:row>24</xdr:row>
      <xdr:rowOff>135890</xdr:rowOff>
    </xdr:from>
    <xdr:to>
      <xdr:col>13</xdr:col>
      <xdr:colOff>33829</xdr:colOff>
      <xdr:row>30</xdr:row>
      <xdr:rowOff>15865</xdr:rowOff>
    </xdr:to>
    <xdr:sp macro="" textlink="">
      <xdr:nvSpPr>
        <xdr:cNvPr id="32" name="Texte 43">
          <a:extLst>
            <a:ext uri="{FF2B5EF4-FFF2-40B4-BE49-F238E27FC236}">
              <a16:creationId xmlns:a16="http://schemas.microsoft.com/office/drawing/2014/main" id="{9146783E-22F8-C642-B564-56BB5195F2EA}"/>
            </a:ext>
          </a:extLst>
        </xdr:cNvPr>
        <xdr:cNvSpPr txBox="1">
          <a:spLocks noChangeArrowheads="1"/>
        </xdr:cNvSpPr>
      </xdr:nvSpPr>
      <xdr:spPr bwMode="auto">
        <a:xfrm>
          <a:off x="90112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23</xdr:col>
      <xdr:colOff>70485</xdr:colOff>
      <xdr:row>24</xdr:row>
      <xdr:rowOff>135890</xdr:rowOff>
    </xdr:from>
    <xdr:to>
      <xdr:col>24</xdr:col>
      <xdr:colOff>33829</xdr:colOff>
      <xdr:row>30</xdr:row>
      <xdr:rowOff>15865</xdr:rowOff>
    </xdr:to>
    <xdr:sp macro="" textlink="">
      <xdr:nvSpPr>
        <xdr:cNvPr id="33" name="Texte 43">
          <a:extLst>
            <a:ext uri="{FF2B5EF4-FFF2-40B4-BE49-F238E27FC236}">
              <a16:creationId xmlns:a16="http://schemas.microsoft.com/office/drawing/2014/main" id="{678222CD-E945-6C43-9C1E-881CA609A6F9}"/>
            </a:ext>
          </a:extLst>
        </xdr:cNvPr>
        <xdr:cNvSpPr txBox="1">
          <a:spLocks noChangeArrowheads="1"/>
        </xdr:cNvSpPr>
      </xdr:nvSpPr>
      <xdr:spPr bwMode="auto">
        <a:xfrm>
          <a:off x="176218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36</xdr:col>
      <xdr:colOff>1522730</xdr:colOff>
      <xdr:row>1</xdr:row>
      <xdr:rowOff>0</xdr:rowOff>
    </xdr:from>
    <xdr:to>
      <xdr:col>37</xdr:col>
      <xdr:colOff>187441</xdr:colOff>
      <xdr:row>2</xdr:row>
      <xdr:rowOff>0</xdr:rowOff>
    </xdr:to>
    <xdr:sp macro="" textlink="">
      <xdr:nvSpPr>
        <xdr:cNvPr id="34" name="Texte 106">
          <a:extLst>
            <a:ext uri="{FF2B5EF4-FFF2-40B4-BE49-F238E27FC236}">
              <a16:creationId xmlns:a16="http://schemas.microsoft.com/office/drawing/2014/main" id="{CE0B8ADF-3B99-014F-9BA1-3A39CEC72B41}"/>
            </a:ext>
          </a:extLst>
        </xdr:cNvPr>
        <xdr:cNvSpPr txBox="1">
          <a:spLocks noChangeArrowheads="1"/>
        </xdr:cNvSpPr>
      </xdr:nvSpPr>
      <xdr:spPr bwMode="auto">
        <a:xfrm>
          <a:off x="20687030" y="215900"/>
          <a:ext cx="188711" cy="215900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</a:t>
          </a:r>
        </a:p>
      </xdr:txBody>
    </xdr:sp>
    <xdr:clientData/>
  </xdr:twoCellAnchor>
  <xdr:twoCellAnchor>
    <xdr:from>
      <xdr:col>33</xdr:col>
      <xdr:colOff>43180</xdr:colOff>
      <xdr:row>23</xdr:row>
      <xdr:rowOff>69215</xdr:rowOff>
    </xdr:from>
    <xdr:to>
      <xdr:col>34</xdr:col>
      <xdr:colOff>2285</xdr:colOff>
      <xdr:row>31</xdr:row>
      <xdr:rowOff>142242</xdr:rowOff>
    </xdr:to>
    <xdr:sp macro="" textlink="">
      <xdr:nvSpPr>
        <xdr:cNvPr id="35" name="Texte 41">
          <a:extLst>
            <a:ext uri="{FF2B5EF4-FFF2-40B4-BE49-F238E27FC236}">
              <a16:creationId xmlns:a16="http://schemas.microsoft.com/office/drawing/2014/main" id="{EFA6D74A-783B-8044-9F90-C99E06C574FB}"/>
            </a:ext>
          </a:extLst>
        </xdr:cNvPr>
        <xdr:cNvSpPr txBox="1">
          <a:spLocks noChangeArrowheads="1"/>
        </xdr:cNvSpPr>
      </xdr:nvSpPr>
      <xdr:spPr bwMode="auto">
        <a:xfrm>
          <a:off x="17264380" y="4234815"/>
          <a:ext cx="289305" cy="169862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33</xdr:col>
      <xdr:colOff>259715</xdr:colOff>
      <xdr:row>18</xdr:row>
      <xdr:rowOff>39370</xdr:rowOff>
    </xdr:from>
    <xdr:to>
      <xdr:col>35</xdr:col>
      <xdr:colOff>32190</xdr:colOff>
      <xdr:row>23</xdr:row>
      <xdr:rowOff>74</xdr:rowOff>
    </xdr:to>
    <xdr:sp macro="" textlink="">
      <xdr:nvSpPr>
        <xdr:cNvPr id="36" name="Texte 42">
          <a:extLst>
            <a:ext uri="{FF2B5EF4-FFF2-40B4-BE49-F238E27FC236}">
              <a16:creationId xmlns:a16="http://schemas.microsoft.com/office/drawing/2014/main" id="{E4404688-86FB-0E4A-B40B-EF1DE9E2A301}"/>
            </a:ext>
          </a:extLst>
        </xdr:cNvPr>
        <xdr:cNvSpPr txBox="1">
          <a:spLocks noChangeArrowheads="1"/>
        </xdr:cNvSpPr>
      </xdr:nvSpPr>
      <xdr:spPr bwMode="auto">
        <a:xfrm>
          <a:off x="17480915" y="3188970"/>
          <a:ext cx="686875" cy="97670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34</xdr:col>
      <xdr:colOff>70485</xdr:colOff>
      <xdr:row>24</xdr:row>
      <xdr:rowOff>135890</xdr:rowOff>
    </xdr:from>
    <xdr:to>
      <xdr:col>35</xdr:col>
      <xdr:colOff>33829</xdr:colOff>
      <xdr:row>30</xdr:row>
      <xdr:rowOff>15865</xdr:rowOff>
    </xdr:to>
    <xdr:sp macro="" textlink="">
      <xdr:nvSpPr>
        <xdr:cNvPr id="37" name="Texte 43">
          <a:extLst>
            <a:ext uri="{FF2B5EF4-FFF2-40B4-BE49-F238E27FC236}">
              <a16:creationId xmlns:a16="http://schemas.microsoft.com/office/drawing/2014/main" id="{6EA21CE9-4AB7-944D-8B93-8AEA9EC8842C}"/>
            </a:ext>
          </a:extLst>
        </xdr:cNvPr>
        <xdr:cNvSpPr txBox="1">
          <a:spLocks noChangeArrowheads="1"/>
        </xdr:cNvSpPr>
      </xdr:nvSpPr>
      <xdr:spPr bwMode="auto">
        <a:xfrm>
          <a:off x="176218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33</xdr:col>
      <xdr:colOff>259715</xdr:colOff>
      <xdr:row>31</xdr:row>
      <xdr:rowOff>61595</xdr:rowOff>
    </xdr:from>
    <xdr:to>
      <xdr:col>35</xdr:col>
      <xdr:colOff>20994</xdr:colOff>
      <xdr:row>36</xdr:row>
      <xdr:rowOff>131813</xdr:rowOff>
    </xdr:to>
    <xdr:sp macro="" textlink="">
      <xdr:nvSpPr>
        <xdr:cNvPr id="38" name="Texte 44">
          <a:extLst>
            <a:ext uri="{FF2B5EF4-FFF2-40B4-BE49-F238E27FC236}">
              <a16:creationId xmlns:a16="http://schemas.microsoft.com/office/drawing/2014/main" id="{446A7177-96E7-564E-AA55-B302F202DDB8}"/>
            </a:ext>
          </a:extLst>
        </xdr:cNvPr>
        <xdr:cNvSpPr txBox="1">
          <a:spLocks noChangeArrowheads="1"/>
        </xdr:cNvSpPr>
      </xdr:nvSpPr>
      <xdr:spPr bwMode="auto">
        <a:xfrm>
          <a:off x="17480915" y="5852795"/>
          <a:ext cx="675679" cy="1086218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33</xdr:col>
      <xdr:colOff>24130</xdr:colOff>
      <xdr:row>40</xdr:row>
      <xdr:rowOff>127635</xdr:rowOff>
    </xdr:from>
    <xdr:to>
      <xdr:col>33</xdr:col>
      <xdr:colOff>219155</xdr:colOff>
      <xdr:row>46</xdr:row>
      <xdr:rowOff>72461</xdr:rowOff>
    </xdr:to>
    <xdr:sp macro="" textlink="">
      <xdr:nvSpPr>
        <xdr:cNvPr id="39" name="Texte 53">
          <a:extLst>
            <a:ext uri="{FF2B5EF4-FFF2-40B4-BE49-F238E27FC236}">
              <a16:creationId xmlns:a16="http://schemas.microsoft.com/office/drawing/2014/main" id="{1C726B37-791F-5C4D-B12A-58A651E54AE2}"/>
            </a:ext>
          </a:extLst>
        </xdr:cNvPr>
        <xdr:cNvSpPr txBox="1">
          <a:spLocks noChangeArrowheads="1"/>
        </xdr:cNvSpPr>
      </xdr:nvSpPr>
      <xdr:spPr bwMode="auto">
        <a:xfrm>
          <a:off x="17245330" y="7773035"/>
          <a:ext cx="195025" cy="116402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34</xdr:col>
      <xdr:colOff>30480</xdr:colOff>
      <xdr:row>39</xdr:row>
      <xdr:rowOff>2812</xdr:rowOff>
    </xdr:from>
    <xdr:to>
      <xdr:col>34</xdr:col>
      <xdr:colOff>220551</xdr:colOff>
      <xdr:row>42</xdr:row>
      <xdr:rowOff>61792</xdr:rowOff>
    </xdr:to>
    <xdr:sp macro="" textlink="">
      <xdr:nvSpPr>
        <xdr:cNvPr id="40" name="Texte 17">
          <a:extLst>
            <a:ext uri="{FF2B5EF4-FFF2-40B4-BE49-F238E27FC236}">
              <a16:creationId xmlns:a16="http://schemas.microsoft.com/office/drawing/2014/main" id="{0EFB44BE-2F15-3242-BF8C-1A1425D7E59D}"/>
            </a:ext>
          </a:extLst>
        </xdr:cNvPr>
        <xdr:cNvSpPr txBox="1">
          <a:spLocks noChangeArrowheads="1"/>
        </xdr:cNvSpPr>
      </xdr:nvSpPr>
      <xdr:spPr bwMode="auto">
        <a:xfrm>
          <a:off x="17581880" y="7445012"/>
          <a:ext cx="190071" cy="6685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34</xdr:col>
      <xdr:colOff>30480</xdr:colOff>
      <xdr:row>44</xdr:row>
      <xdr:rowOff>39370</xdr:rowOff>
    </xdr:from>
    <xdr:to>
      <xdr:col>34</xdr:col>
      <xdr:colOff>220551</xdr:colOff>
      <xdr:row>47</xdr:row>
      <xdr:rowOff>20924</xdr:rowOff>
    </xdr:to>
    <xdr:sp macro="" textlink="">
      <xdr:nvSpPr>
        <xdr:cNvPr id="41" name="Texte 18">
          <a:extLst>
            <a:ext uri="{FF2B5EF4-FFF2-40B4-BE49-F238E27FC236}">
              <a16:creationId xmlns:a16="http://schemas.microsoft.com/office/drawing/2014/main" id="{4F959F10-078C-A144-B576-F8B62E21E9C3}"/>
            </a:ext>
          </a:extLst>
        </xdr:cNvPr>
        <xdr:cNvSpPr txBox="1">
          <a:spLocks noChangeArrowheads="1"/>
        </xdr:cNvSpPr>
      </xdr:nvSpPr>
      <xdr:spPr bwMode="auto">
        <a:xfrm>
          <a:off x="17581880" y="8497570"/>
          <a:ext cx="190071" cy="59115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34</xdr:col>
      <xdr:colOff>53975</xdr:colOff>
      <xdr:row>47</xdr:row>
      <xdr:rowOff>36195</xdr:rowOff>
    </xdr:from>
    <xdr:to>
      <xdr:col>34</xdr:col>
      <xdr:colOff>220457</xdr:colOff>
      <xdr:row>48</xdr:row>
      <xdr:rowOff>142342</xdr:rowOff>
    </xdr:to>
    <xdr:sp macro="" textlink="">
      <xdr:nvSpPr>
        <xdr:cNvPr id="42" name="Texte 46">
          <a:extLst>
            <a:ext uri="{FF2B5EF4-FFF2-40B4-BE49-F238E27FC236}">
              <a16:creationId xmlns:a16="http://schemas.microsoft.com/office/drawing/2014/main" id="{1EF59305-9DAF-1D49-B2EC-66279BF04E29}"/>
            </a:ext>
          </a:extLst>
        </xdr:cNvPr>
        <xdr:cNvSpPr txBox="1">
          <a:spLocks noChangeArrowheads="1"/>
        </xdr:cNvSpPr>
      </xdr:nvSpPr>
      <xdr:spPr bwMode="auto">
        <a:xfrm>
          <a:off x="17605375" y="9103995"/>
          <a:ext cx="166482" cy="3093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33</xdr:col>
      <xdr:colOff>33655</xdr:colOff>
      <xdr:row>49</xdr:row>
      <xdr:rowOff>74295</xdr:rowOff>
    </xdr:from>
    <xdr:to>
      <xdr:col>34</xdr:col>
      <xdr:colOff>193921</xdr:colOff>
      <xdr:row>53</xdr:row>
      <xdr:rowOff>63442</xdr:rowOff>
    </xdr:to>
    <xdr:sp macro="" textlink="">
      <xdr:nvSpPr>
        <xdr:cNvPr id="43" name="Texte 47">
          <a:extLst>
            <a:ext uri="{FF2B5EF4-FFF2-40B4-BE49-F238E27FC236}">
              <a16:creationId xmlns:a16="http://schemas.microsoft.com/office/drawing/2014/main" id="{D903AC93-74F0-FC4C-A6C4-AF88C627D436}"/>
            </a:ext>
          </a:extLst>
        </xdr:cNvPr>
        <xdr:cNvSpPr txBox="1">
          <a:spLocks noChangeArrowheads="1"/>
        </xdr:cNvSpPr>
      </xdr:nvSpPr>
      <xdr:spPr bwMode="auto">
        <a:xfrm>
          <a:off x="17254855" y="9548495"/>
          <a:ext cx="490466" cy="8527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34</xdr:col>
      <xdr:colOff>70485</xdr:colOff>
      <xdr:row>24</xdr:row>
      <xdr:rowOff>135890</xdr:rowOff>
    </xdr:from>
    <xdr:to>
      <xdr:col>35</xdr:col>
      <xdr:colOff>33829</xdr:colOff>
      <xdr:row>30</xdr:row>
      <xdr:rowOff>15865</xdr:rowOff>
    </xdr:to>
    <xdr:sp macro="" textlink="">
      <xdr:nvSpPr>
        <xdr:cNvPr id="44" name="Texte 43">
          <a:extLst>
            <a:ext uri="{FF2B5EF4-FFF2-40B4-BE49-F238E27FC236}">
              <a16:creationId xmlns:a16="http://schemas.microsoft.com/office/drawing/2014/main" id="{B99A40A1-F095-3640-94AD-F98784F75F10}"/>
            </a:ext>
          </a:extLst>
        </xdr:cNvPr>
        <xdr:cNvSpPr txBox="1">
          <a:spLocks noChangeArrowheads="1"/>
        </xdr:cNvSpPr>
      </xdr:nvSpPr>
      <xdr:spPr bwMode="auto">
        <a:xfrm>
          <a:off x="17621885" y="4504690"/>
          <a:ext cx="547544" cy="1099175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11</xdr:col>
      <xdr:colOff>43180</xdr:colOff>
      <xdr:row>23</xdr:row>
      <xdr:rowOff>69215</xdr:rowOff>
    </xdr:from>
    <xdr:to>
      <xdr:col>12</xdr:col>
      <xdr:colOff>2285</xdr:colOff>
      <xdr:row>31</xdr:row>
      <xdr:rowOff>142242</xdr:rowOff>
    </xdr:to>
    <xdr:sp macro="" textlink="">
      <xdr:nvSpPr>
        <xdr:cNvPr id="45" name="Texte 41">
          <a:extLst>
            <a:ext uri="{FF2B5EF4-FFF2-40B4-BE49-F238E27FC236}">
              <a16:creationId xmlns:a16="http://schemas.microsoft.com/office/drawing/2014/main" id="{70A15CBF-54C9-F048-8AF3-E091E6F1F596}"/>
            </a:ext>
          </a:extLst>
        </xdr:cNvPr>
        <xdr:cNvSpPr txBox="1">
          <a:spLocks noChangeArrowheads="1"/>
        </xdr:cNvSpPr>
      </xdr:nvSpPr>
      <xdr:spPr bwMode="auto">
        <a:xfrm>
          <a:off x="43180" y="4308269"/>
          <a:ext cx="285186" cy="17205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11</xdr:col>
      <xdr:colOff>259715</xdr:colOff>
      <xdr:row>18</xdr:row>
      <xdr:rowOff>39370</xdr:rowOff>
    </xdr:from>
    <xdr:to>
      <xdr:col>13</xdr:col>
      <xdr:colOff>32190</xdr:colOff>
      <xdr:row>23</xdr:row>
      <xdr:rowOff>74</xdr:rowOff>
    </xdr:to>
    <xdr:sp macro="" textlink="">
      <xdr:nvSpPr>
        <xdr:cNvPr id="46" name="Texte 42">
          <a:extLst>
            <a:ext uri="{FF2B5EF4-FFF2-40B4-BE49-F238E27FC236}">
              <a16:creationId xmlns:a16="http://schemas.microsoft.com/office/drawing/2014/main" id="{F0B14B3C-5732-7B45-ACB3-953653D907BC}"/>
            </a:ext>
          </a:extLst>
        </xdr:cNvPr>
        <xdr:cNvSpPr txBox="1">
          <a:spLocks noChangeArrowheads="1"/>
        </xdr:cNvSpPr>
      </xdr:nvSpPr>
      <xdr:spPr bwMode="auto">
        <a:xfrm>
          <a:off x="259715" y="3248694"/>
          <a:ext cx="682070" cy="99043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12</xdr:col>
      <xdr:colOff>70485</xdr:colOff>
      <xdr:row>24</xdr:row>
      <xdr:rowOff>135890</xdr:rowOff>
    </xdr:from>
    <xdr:to>
      <xdr:col>13</xdr:col>
      <xdr:colOff>33829</xdr:colOff>
      <xdr:row>30</xdr:row>
      <xdr:rowOff>15865</xdr:rowOff>
    </xdr:to>
    <xdr:sp macro="" textlink="">
      <xdr:nvSpPr>
        <xdr:cNvPr id="47" name="Texte 43">
          <a:extLst>
            <a:ext uri="{FF2B5EF4-FFF2-40B4-BE49-F238E27FC236}">
              <a16:creationId xmlns:a16="http://schemas.microsoft.com/office/drawing/2014/main" id="{499E8D74-2B6F-BD48-855D-2FDAE773E47C}"/>
            </a:ext>
          </a:extLst>
        </xdr:cNvPr>
        <xdr:cNvSpPr txBox="1">
          <a:spLocks noChangeArrowheads="1"/>
        </xdr:cNvSpPr>
      </xdr:nvSpPr>
      <xdr:spPr bwMode="auto">
        <a:xfrm>
          <a:off x="396566" y="4580890"/>
          <a:ext cx="546858" cy="1115651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11</xdr:col>
      <xdr:colOff>259715</xdr:colOff>
      <xdr:row>31</xdr:row>
      <xdr:rowOff>61595</xdr:rowOff>
    </xdr:from>
    <xdr:to>
      <xdr:col>13</xdr:col>
      <xdr:colOff>20994</xdr:colOff>
      <xdr:row>36</xdr:row>
      <xdr:rowOff>131813</xdr:rowOff>
    </xdr:to>
    <xdr:sp macro="" textlink="">
      <xdr:nvSpPr>
        <xdr:cNvPr id="48" name="Texte 44">
          <a:extLst>
            <a:ext uri="{FF2B5EF4-FFF2-40B4-BE49-F238E27FC236}">
              <a16:creationId xmlns:a16="http://schemas.microsoft.com/office/drawing/2014/main" id="{BA590EA7-F1C6-124B-9C5E-1904F018001D}"/>
            </a:ext>
          </a:extLst>
        </xdr:cNvPr>
        <xdr:cNvSpPr txBox="1">
          <a:spLocks noChangeArrowheads="1"/>
        </xdr:cNvSpPr>
      </xdr:nvSpPr>
      <xdr:spPr bwMode="auto">
        <a:xfrm>
          <a:off x="259715" y="5948217"/>
          <a:ext cx="670874" cy="1099947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11</xdr:col>
      <xdr:colOff>24130</xdr:colOff>
      <xdr:row>40</xdr:row>
      <xdr:rowOff>127635</xdr:rowOff>
    </xdr:from>
    <xdr:to>
      <xdr:col>11</xdr:col>
      <xdr:colOff>219155</xdr:colOff>
      <xdr:row>46</xdr:row>
      <xdr:rowOff>72461</xdr:rowOff>
    </xdr:to>
    <xdr:sp macro="" textlink="">
      <xdr:nvSpPr>
        <xdr:cNvPr id="49" name="Texte 53">
          <a:extLst>
            <a:ext uri="{FF2B5EF4-FFF2-40B4-BE49-F238E27FC236}">
              <a16:creationId xmlns:a16="http://schemas.microsoft.com/office/drawing/2014/main" id="{4BB5958D-CF0A-8144-9593-B73F5D194E91}"/>
            </a:ext>
          </a:extLst>
        </xdr:cNvPr>
        <xdr:cNvSpPr txBox="1">
          <a:spLocks noChangeArrowheads="1"/>
        </xdr:cNvSpPr>
      </xdr:nvSpPr>
      <xdr:spPr bwMode="auto">
        <a:xfrm>
          <a:off x="24130" y="7902094"/>
          <a:ext cx="195025" cy="1180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12</xdr:col>
      <xdr:colOff>30480</xdr:colOff>
      <xdr:row>39</xdr:row>
      <xdr:rowOff>2812</xdr:rowOff>
    </xdr:from>
    <xdr:to>
      <xdr:col>12</xdr:col>
      <xdr:colOff>220551</xdr:colOff>
      <xdr:row>42</xdr:row>
      <xdr:rowOff>61792</xdr:rowOff>
    </xdr:to>
    <xdr:sp macro="" textlink="">
      <xdr:nvSpPr>
        <xdr:cNvPr id="50" name="Texte 17">
          <a:extLst>
            <a:ext uri="{FF2B5EF4-FFF2-40B4-BE49-F238E27FC236}">
              <a16:creationId xmlns:a16="http://schemas.microsoft.com/office/drawing/2014/main" id="{4A113358-0B56-5245-BFD8-12AEDAA68B4C}"/>
            </a:ext>
          </a:extLst>
        </xdr:cNvPr>
        <xdr:cNvSpPr txBox="1">
          <a:spLocks noChangeArrowheads="1"/>
        </xdr:cNvSpPr>
      </xdr:nvSpPr>
      <xdr:spPr bwMode="auto">
        <a:xfrm>
          <a:off x="356561" y="7571326"/>
          <a:ext cx="190071" cy="67681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12</xdr:col>
      <xdr:colOff>30480</xdr:colOff>
      <xdr:row>44</xdr:row>
      <xdr:rowOff>39370</xdr:rowOff>
    </xdr:from>
    <xdr:to>
      <xdr:col>12</xdr:col>
      <xdr:colOff>220551</xdr:colOff>
      <xdr:row>47</xdr:row>
      <xdr:rowOff>20924</xdr:rowOff>
    </xdr:to>
    <xdr:sp macro="" textlink="">
      <xdr:nvSpPr>
        <xdr:cNvPr id="51" name="Texte 18">
          <a:extLst>
            <a:ext uri="{FF2B5EF4-FFF2-40B4-BE49-F238E27FC236}">
              <a16:creationId xmlns:a16="http://schemas.microsoft.com/office/drawing/2014/main" id="{F6F0FFAC-5308-E54D-860D-CFC2E6675707}"/>
            </a:ext>
          </a:extLst>
        </xdr:cNvPr>
        <xdr:cNvSpPr txBox="1">
          <a:spLocks noChangeArrowheads="1"/>
        </xdr:cNvSpPr>
      </xdr:nvSpPr>
      <xdr:spPr bwMode="auto">
        <a:xfrm>
          <a:off x="356561" y="8637613"/>
          <a:ext cx="190071" cy="5993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12</xdr:col>
      <xdr:colOff>53975</xdr:colOff>
      <xdr:row>47</xdr:row>
      <xdr:rowOff>36195</xdr:rowOff>
    </xdr:from>
    <xdr:to>
      <xdr:col>12</xdr:col>
      <xdr:colOff>220457</xdr:colOff>
      <xdr:row>48</xdr:row>
      <xdr:rowOff>142342</xdr:rowOff>
    </xdr:to>
    <xdr:sp macro="" textlink="">
      <xdr:nvSpPr>
        <xdr:cNvPr id="52" name="Texte 46">
          <a:extLst>
            <a:ext uri="{FF2B5EF4-FFF2-40B4-BE49-F238E27FC236}">
              <a16:creationId xmlns:a16="http://schemas.microsoft.com/office/drawing/2014/main" id="{E824F03B-41C2-8142-9AC1-A512E2F45C78}"/>
            </a:ext>
          </a:extLst>
        </xdr:cNvPr>
        <xdr:cNvSpPr txBox="1">
          <a:spLocks noChangeArrowheads="1"/>
        </xdr:cNvSpPr>
      </xdr:nvSpPr>
      <xdr:spPr bwMode="auto">
        <a:xfrm>
          <a:off x="380056" y="9252276"/>
          <a:ext cx="166482" cy="31209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11</xdr:col>
      <xdr:colOff>33655</xdr:colOff>
      <xdr:row>49</xdr:row>
      <xdr:rowOff>74295</xdr:rowOff>
    </xdr:from>
    <xdr:to>
      <xdr:col>12</xdr:col>
      <xdr:colOff>193921</xdr:colOff>
      <xdr:row>53</xdr:row>
      <xdr:rowOff>63442</xdr:rowOff>
    </xdr:to>
    <xdr:sp macro="" textlink="">
      <xdr:nvSpPr>
        <xdr:cNvPr id="53" name="Texte 47">
          <a:extLst>
            <a:ext uri="{FF2B5EF4-FFF2-40B4-BE49-F238E27FC236}">
              <a16:creationId xmlns:a16="http://schemas.microsoft.com/office/drawing/2014/main" id="{3286DDAA-4C5C-B042-B2EE-39D016DBDBDF}"/>
            </a:ext>
          </a:extLst>
        </xdr:cNvPr>
        <xdr:cNvSpPr txBox="1">
          <a:spLocks noChangeArrowheads="1"/>
        </xdr:cNvSpPr>
      </xdr:nvSpPr>
      <xdr:spPr bwMode="auto">
        <a:xfrm>
          <a:off x="33655" y="9702268"/>
          <a:ext cx="486347" cy="86441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22</xdr:col>
      <xdr:colOff>43180</xdr:colOff>
      <xdr:row>23</xdr:row>
      <xdr:rowOff>69215</xdr:rowOff>
    </xdr:from>
    <xdr:to>
      <xdr:col>23</xdr:col>
      <xdr:colOff>2285</xdr:colOff>
      <xdr:row>31</xdr:row>
      <xdr:rowOff>142242</xdr:rowOff>
    </xdr:to>
    <xdr:sp macro="" textlink="">
      <xdr:nvSpPr>
        <xdr:cNvPr id="54" name="Texte 41">
          <a:extLst>
            <a:ext uri="{FF2B5EF4-FFF2-40B4-BE49-F238E27FC236}">
              <a16:creationId xmlns:a16="http://schemas.microsoft.com/office/drawing/2014/main" id="{A04D8EE1-05F2-CF4E-BD33-D995152BE5D6}"/>
            </a:ext>
          </a:extLst>
        </xdr:cNvPr>
        <xdr:cNvSpPr txBox="1">
          <a:spLocks noChangeArrowheads="1"/>
        </xdr:cNvSpPr>
      </xdr:nvSpPr>
      <xdr:spPr bwMode="auto">
        <a:xfrm>
          <a:off x="8830207" y="4308269"/>
          <a:ext cx="285186" cy="17205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IMMOBILISE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Helv"/>
            <a:ea typeface="Helv"/>
            <a:cs typeface="Helv"/>
          </a:endParaRPr>
        </a:p>
      </xdr:txBody>
    </xdr:sp>
    <xdr:clientData/>
  </xdr:twoCellAnchor>
  <xdr:twoCellAnchor>
    <xdr:from>
      <xdr:col>22</xdr:col>
      <xdr:colOff>259715</xdr:colOff>
      <xdr:row>18</xdr:row>
      <xdr:rowOff>39370</xdr:rowOff>
    </xdr:from>
    <xdr:to>
      <xdr:col>24</xdr:col>
      <xdr:colOff>32190</xdr:colOff>
      <xdr:row>23</xdr:row>
      <xdr:rowOff>74</xdr:rowOff>
    </xdr:to>
    <xdr:sp macro="" textlink="">
      <xdr:nvSpPr>
        <xdr:cNvPr id="55" name="Texte 42">
          <a:extLst>
            <a:ext uri="{FF2B5EF4-FFF2-40B4-BE49-F238E27FC236}">
              <a16:creationId xmlns:a16="http://schemas.microsoft.com/office/drawing/2014/main" id="{06134307-44E4-4E4C-8C90-DC09982881A5}"/>
            </a:ext>
          </a:extLst>
        </xdr:cNvPr>
        <xdr:cNvSpPr txBox="1">
          <a:spLocks noChangeArrowheads="1"/>
        </xdr:cNvSpPr>
      </xdr:nvSpPr>
      <xdr:spPr bwMode="auto">
        <a:xfrm>
          <a:off x="9046742" y="3248694"/>
          <a:ext cx="682070" cy="990434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INCORPORELLES</a:t>
          </a:r>
        </a:p>
      </xdr:txBody>
    </xdr:sp>
    <xdr:clientData/>
  </xdr:twoCellAnchor>
  <xdr:twoCellAnchor>
    <xdr:from>
      <xdr:col>23</xdr:col>
      <xdr:colOff>70485</xdr:colOff>
      <xdr:row>24</xdr:row>
      <xdr:rowOff>135890</xdr:rowOff>
    </xdr:from>
    <xdr:to>
      <xdr:col>24</xdr:col>
      <xdr:colOff>33829</xdr:colOff>
      <xdr:row>30</xdr:row>
      <xdr:rowOff>15865</xdr:rowOff>
    </xdr:to>
    <xdr:sp macro="" textlink="">
      <xdr:nvSpPr>
        <xdr:cNvPr id="56" name="Texte 43">
          <a:extLst>
            <a:ext uri="{FF2B5EF4-FFF2-40B4-BE49-F238E27FC236}">
              <a16:creationId xmlns:a16="http://schemas.microsoft.com/office/drawing/2014/main" id="{7E71899E-A799-EF4D-BF1E-06360303E1C2}"/>
            </a:ext>
          </a:extLst>
        </xdr:cNvPr>
        <xdr:cNvSpPr txBox="1">
          <a:spLocks noChangeArrowheads="1"/>
        </xdr:cNvSpPr>
      </xdr:nvSpPr>
      <xdr:spPr bwMode="auto">
        <a:xfrm>
          <a:off x="9183593" y="4580890"/>
          <a:ext cx="546858" cy="1115651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  <xdr:twoCellAnchor>
    <xdr:from>
      <xdr:col>22</xdr:col>
      <xdr:colOff>259715</xdr:colOff>
      <xdr:row>31</xdr:row>
      <xdr:rowOff>61595</xdr:rowOff>
    </xdr:from>
    <xdr:to>
      <xdr:col>24</xdr:col>
      <xdr:colOff>20994</xdr:colOff>
      <xdr:row>36</xdr:row>
      <xdr:rowOff>131813</xdr:rowOff>
    </xdr:to>
    <xdr:sp macro="" textlink="">
      <xdr:nvSpPr>
        <xdr:cNvPr id="57" name="Texte 44">
          <a:extLst>
            <a:ext uri="{FF2B5EF4-FFF2-40B4-BE49-F238E27FC236}">
              <a16:creationId xmlns:a16="http://schemas.microsoft.com/office/drawing/2014/main" id="{21CC0CD0-7116-304D-B24A-0D5F7BB0AED9}"/>
            </a:ext>
          </a:extLst>
        </xdr:cNvPr>
        <xdr:cNvSpPr txBox="1">
          <a:spLocks noChangeArrowheads="1"/>
        </xdr:cNvSpPr>
      </xdr:nvSpPr>
      <xdr:spPr bwMode="auto">
        <a:xfrm>
          <a:off x="9046742" y="5948217"/>
          <a:ext cx="670874" cy="1099947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FINANCIÈRES</a:t>
          </a:r>
        </a:p>
      </xdr:txBody>
    </xdr:sp>
    <xdr:clientData/>
  </xdr:twoCellAnchor>
  <xdr:twoCellAnchor>
    <xdr:from>
      <xdr:col>22</xdr:col>
      <xdr:colOff>24130</xdr:colOff>
      <xdr:row>40</xdr:row>
      <xdr:rowOff>127635</xdr:rowOff>
    </xdr:from>
    <xdr:to>
      <xdr:col>22</xdr:col>
      <xdr:colOff>219155</xdr:colOff>
      <xdr:row>46</xdr:row>
      <xdr:rowOff>72461</xdr:rowOff>
    </xdr:to>
    <xdr:sp macro="" textlink="">
      <xdr:nvSpPr>
        <xdr:cNvPr id="58" name="Texte 53">
          <a:extLst>
            <a:ext uri="{FF2B5EF4-FFF2-40B4-BE49-F238E27FC236}">
              <a16:creationId xmlns:a16="http://schemas.microsoft.com/office/drawing/2014/main" id="{E884B315-04C0-B24F-A5E0-DF705A1826AB}"/>
            </a:ext>
          </a:extLst>
        </xdr:cNvPr>
        <xdr:cNvSpPr txBox="1">
          <a:spLocks noChangeArrowheads="1"/>
        </xdr:cNvSpPr>
      </xdr:nvSpPr>
      <xdr:spPr bwMode="auto">
        <a:xfrm>
          <a:off x="8811157" y="7902094"/>
          <a:ext cx="195025" cy="1180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ACTIF CIRCULANT</a:t>
          </a:r>
        </a:p>
      </xdr:txBody>
    </xdr:sp>
    <xdr:clientData/>
  </xdr:twoCellAnchor>
  <xdr:twoCellAnchor>
    <xdr:from>
      <xdr:col>23</xdr:col>
      <xdr:colOff>30480</xdr:colOff>
      <xdr:row>39</xdr:row>
      <xdr:rowOff>2812</xdr:rowOff>
    </xdr:from>
    <xdr:to>
      <xdr:col>23</xdr:col>
      <xdr:colOff>220551</xdr:colOff>
      <xdr:row>42</xdr:row>
      <xdr:rowOff>61792</xdr:rowOff>
    </xdr:to>
    <xdr:sp macro="" textlink="">
      <xdr:nvSpPr>
        <xdr:cNvPr id="59" name="Texte 17">
          <a:extLst>
            <a:ext uri="{FF2B5EF4-FFF2-40B4-BE49-F238E27FC236}">
              <a16:creationId xmlns:a16="http://schemas.microsoft.com/office/drawing/2014/main" id="{552902F5-C4BD-1B48-9D7B-2C7850B4EB10}"/>
            </a:ext>
          </a:extLst>
        </xdr:cNvPr>
        <xdr:cNvSpPr txBox="1">
          <a:spLocks noChangeArrowheads="1"/>
        </xdr:cNvSpPr>
      </xdr:nvSpPr>
      <xdr:spPr bwMode="auto">
        <a:xfrm>
          <a:off x="9143588" y="7571326"/>
          <a:ext cx="190071" cy="67681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STOCKS</a:t>
          </a:r>
        </a:p>
      </xdr:txBody>
    </xdr:sp>
    <xdr:clientData/>
  </xdr:twoCellAnchor>
  <xdr:twoCellAnchor>
    <xdr:from>
      <xdr:col>23</xdr:col>
      <xdr:colOff>30480</xdr:colOff>
      <xdr:row>44</xdr:row>
      <xdr:rowOff>39370</xdr:rowOff>
    </xdr:from>
    <xdr:to>
      <xdr:col>23</xdr:col>
      <xdr:colOff>220551</xdr:colOff>
      <xdr:row>47</xdr:row>
      <xdr:rowOff>20924</xdr:rowOff>
    </xdr:to>
    <xdr:sp macro="" textlink="">
      <xdr:nvSpPr>
        <xdr:cNvPr id="60" name="Texte 18">
          <a:extLst>
            <a:ext uri="{FF2B5EF4-FFF2-40B4-BE49-F238E27FC236}">
              <a16:creationId xmlns:a16="http://schemas.microsoft.com/office/drawing/2014/main" id="{90DEE4F5-8131-D947-9BCE-5953802D65FB}"/>
            </a:ext>
          </a:extLst>
        </xdr:cNvPr>
        <xdr:cNvSpPr txBox="1">
          <a:spLocks noChangeArrowheads="1"/>
        </xdr:cNvSpPr>
      </xdr:nvSpPr>
      <xdr:spPr bwMode="auto">
        <a:xfrm>
          <a:off x="9143588" y="8637613"/>
          <a:ext cx="190071" cy="5993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CREANCES</a:t>
          </a:r>
        </a:p>
      </xdr:txBody>
    </xdr:sp>
    <xdr:clientData/>
  </xdr:twoCellAnchor>
  <xdr:twoCellAnchor>
    <xdr:from>
      <xdr:col>23</xdr:col>
      <xdr:colOff>53975</xdr:colOff>
      <xdr:row>47</xdr:row>
      <xdr:rowOff>36195</xdr:rowOff>
    </xdr:from>
    <xdr:to>
      <xdr:col>23</xdr:col>
      <xdr:colOff>220457</xdr:colOff>
      <xdr:row>48</xdr:row>
      <xdr:rowOff>142342</xdr:rowOff>
    </xdr:to>
    <xdr:sp macro="" textlink="">
      <xdr:nvSpPr>
        <xdr:cNvPr id="61" name="Texte 46">
          <a:extLst>
            <a:ext uri="{FF2B5EF4-FFF2-40B4-BE49-F238E27FC236}">
              <a16:creationId xmlns:a16="http://schemas.microsoft.com/office/drawing/2014/main" id="{ADEB68FF-FD92-D240-9B47-5D15A50DDB75}"/>
            </a:ext>
          </a:extLst>
        </xdr:cNvPr>
        <xdr:cNvSpPr txBox="1">
          <a:spLocks noChangeArrowheads="1"/>
        </xdr:cNvSpPr>
      </xdr:nvSpPr>
      <xdr:spPr bwMode="auto">
        <a:xfrm>
          <a:off x="9167083" y="9252276"/>
          <a:ext cx="166482" cy="31209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DIV.</a:t>
          </a:r>
        </a:p>
      </xdr:txBody>
    </xdr:sp>
    <xdr:clientData/>
  </xdr:twoCellAnchor>
  <xdr:twoCellAnchor>
    <xdr:from>
      <xdr:col>22</xdr:col>
      <xdr:colOff>33655</xdr:colOff>
      <xdr:row>49</xdr:row>
      <xdr:rowOff>74295</xdr:rowOff>
    </xdr:from>
    <xdr:to>
      <xdr:col>23</xdr:col>
      <xdr:colOff>193921</xdr:colOff>
      <xdr:row>53</xdr:row>
      <xdr:rowOff>63442</xdr:rowOff>
    </xdr:to>
    <xdr:sp macro="" textlink="">
      <xdr:nvSpPr>
        <xdr:cNvPr id="62" name="Texte 47">
          <a:extLst>
            <a:ext uri="{FF2B5EF4-FFF2-40B4-BE49-F238E27FC236}">
              <a16:creationId xmlns:a16="http://schemas.microsoft.com/office/drawing/2014/main" id="{E51CF98C-FF12-E44F-A205-6E75929CB44E}"/>
            </a:ext>
          </a:extLst>
        </xdr:cNvPr>
        <xdr:cNvSpPr txBox="1">
          <a:spLocks noChangeArrowheads="1"/>
        </xdr:cNvSpPr>
      </xdr:nvSpPr>
      <xdr:spPr bwMode="auto">
        <a:xfrm>
          <a:off x="8820682" y="9702268"/>
          <a:ext cx="486347" cy="86441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Comptes de régularisation</a:t>
          </a:r>
        </a:p>
      </xdr:txBody>
    </xdr:sp>
    <xdr:clientData/>
  </xdr:twoCellAnchor>
  <xdr:twoCellAnchor>
    <xdr:from>
      <xdr:col>23</xdr:col>
      <xdr:colOff>70485</xdr:colOff>
      <xdr:row>24</xdr:row>
      <xdr:rowOff>135890</xdr:rowOff>
    </xdr:from>
    <xdr:to>
      <xdr:col>24</xdr:col>
      <xdr:colOff>33829</xdr:colOff>
      <xdr:row>30</xdr:row>
      <xdr:rowOff>15865</xdr:rowOff>
    </xdr:to>
    <xdr:sp macro="" textlink="">
      <xdr:nvSpPr>
        <xdr:cNvPr id="63" name="Texte 43">
          <a:extLst>
            <a:ext uri="{FF2B5EF4-FFF2-40B4-BE49-F238E27FC236}">
              <a16:creationId xmlns:a16="http://schemas.microsoft.com/office/drawing/2014/main" id="{F790ABB7-677C-4F48-B943-0720B3AF3807}"/>
            </a:ext>
          </a:extLst>
        </xdr:cNvPr>
        <xdr:cNvSpPr txBox="1">
          <a:spLocks noChangeArrowheads="1"/>
        </xdr:cNvSpPr>
      </xdr:nvSpPr>
      <xdr:spPr bwMode="auto">
        <a:xfrm>
          <a:off x="9183593" y="4580890"/>
          <a:ext cx="546858" cy="1115651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IMMOS CORPORELLES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167005</xdr:colOff>
      <xdr:row>9</xdr:row>
      <xdr:rowOff>12700</xdr:rowOff>
    </xdr:from>
    <xdr:to>
      <xdr:col>2</xdr:col>
      <xdr:colOff>81857</xdr:colOff>
      <xdr:row>16</xdr:row>
      <xdr:rowOff>89653</xdr:rowOff>
    </xdr:to>
    <xdr:sp macro="" textlink="">
      <xdr:nvSpPr>
        <xdr:cNvPr id="2" name="Texte 58">
          <a:extLst>
            <a:ext uri="{FF2B5EF4-FFF2-40B4-BE49-F238E27FC236}">
              <a16:creationId xmlns:a16="http://schemas.microsoft.com/office/drawing/2014/main" id="{EA365658-F24E-D749-A1DD-FDC19DCB8A69}"/>
            </a:ext>
          </a:extLst>
        </xdr:cNvPr>
        <xdr:cNvSpPr txBox="1">
          <a:spLocks noChangeArrowheads="1"/>
        </xdr:cNvSpPr>
      </xdr:nvSpPr>
      <xdr:spPr bwMode="auto">
        <a:xfrm>
          <a:off x="3067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1</xdr:col>
      <xdr:colOff>59055</xdr:colOff>
      <xdr:row>19</xdr:row>
      <xdr:rowOff>52070</xdr:rowOff>
    </xdr:from>
    <xdr:to>
      <xdr:col>2</xdr:col>
      <xdr:colOff>225318</xdr:colOff>
      <xdr:row>21</xdr:row>
      <xdr:rowOff>153435</xdr:rowOff>
    </xdr:to>
    <xdr:sp macro="" textlink="">
      <xdr:nvSpPr>
        <xdr:cNvPr id="3" name="Texte 59">
          <a:extLst>
            <a:ext uri="{FF2B5EF4-FFF2-40B4-BE49-F238E27FC236}">
              <a16:creationId xmlns:a16="http://schemas.microsoft.com/office/drawing/2014/main" id="{561ED095-D770-A242-B541-F7325CE318F4}"/>
            </a:ext>
          </a:extLst>
        </xdr:cNvPr>
        <xdr:cNvSpPr txBox="1">
          <a:spLocks noChangeArrowheads="1"/>
        </xdr:cNvSpPr>
      </xdr:nvSpPr>
      <xdr:spPr bwMode="auto">
        <a:xfrm>
          <a:off x="1987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1</xdr:col>
      <xdr:colOff>33655</xdr:colOff>
      <xdr:row>22</xdr:row>
      <xdr:rowOff>39370</xdr:rowOff>
    </xdr:from>
    <xdr:to>
      <xdr:col>2</xdr:col>
      <xdr:colOff>191972</xdr:colOff>
      <xdr:row>24</xdr:row>
      <xdr:rowOff>153755</xdr:rowOff>
    </xdr:to>
    <xdr:sp macro="" textlink="">
      <xdr:nvSpPr>
        <xdr:cNvPr id="4" name="Texte 60">
          <a:extLst>
            <a:ext uri="{FF2B5EF4-FFF2-40B4-BE49-F238E27FC236}">
              <a16:creationId xmlns:a16="http://schemas.microsoft.com/office/drawing/2014/main" id="{2D8E4AF6-CA9E-FA41-902A-AC57906B432B}"/>
            </a:ext>
          </a:extLst>
        </xdr:cNvPr>
        <xdr:cNvSpPr txBox="1">
          <a:spLocks noChangeArrowheads="1"/>
        </xdr:cNvSpPr>
      </xdr:nvSpPr>
      <xdr:spPr bwMode="auto">
        <a:xfrm>
          <a:off x="1733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1</xdr:col>
      <xdr:colOff>158115</xdr:colOff>
      <xdr:row>27</xdr:row>
      <xdr:rowOff>73660</xdr:rowOff>
    </xdr:from>
    <xdr:to>
      <xdr:col>2</xdr:col>
      <xdr:colOff>117571</xdr:colOff>
      <xdr:row>33</xdr:row>
      <xdr:rowOff>70608</xdr:rowOff>
    </xdr:to>
    <xdr:sp macro="" textlink="">
      <xdr:nvSpPr>
        <xdr:cNvPr id="5" name="Texte 61">
          <a:extLst>
            <a:ext uri="{FF2B5EF4-FFF2-40B4-BE49-F238E27FC236}">
              <a16:creationId xmlns:a16="http://schemas.microsoft.com/office/drawing/2014/main" id="{4DAD1465-B2AB-0F4A-9960-70FFAD082A48}"/>
            </a:ext>
          </a:extLst>
        </xdr:cNvPr>
        <xdr:cNvSpPr txBox="1">
          <a:spLocks noChangeArrowheads="1"/>
        </xdr:cNvSpPr>
      </xdr:nvSpPr>
      <xdr:spPr bwMode="auto">
        <a:xfrm>
          <a:off x="2978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3</xdr:col>
      <xdr:colOff>731520</xdr:colOff>
      <xdr:row>1</xdr:row>
      <xdr:rowOff>0</xdr:rowOff>
    </xdr:from>
    <xdr:to>
      <xdr:col>4</xdr:col>
      <xdr:colOff>0</xdr:colOff>
      <xdr:row>2</xdr:row>
      <xdr:rowOff>10160</xdr:rowOff>
    </xdr:to>
    <xdr:sp macro="" textlink="">
      <xdr:nvSpPr>
        <xdr:cNvPr id="6" name="Texte 202">
          <a:extLst>
            <a:ext uri="{FF2B5EF4-FFF2-40B4-BE49-F238E27FC236}">
              <a16:creationId xmlns:a16="http://schemas.microsoft.com/office/drawing/2014/main" id="{B0399135-583D-074A-902F-0F23AC5E4491}"/>
            </a:ext>
          </a:extLst>
        </xdr:cNvPr>
        <xdr:cNvSpPr txBox="1">
          <a:spLocks noChangeArrowheads="1"/>
        </xdr:cNvSpPr>
      </xdr:nvSpPr>
      <xdr:spPr bwMode="auto">
        <a:xfrm>
          <a:off x="1534160" y="213360"/>
          <a:ext cx="142240" cy="223520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2</a:t>
          </a:r>
        </a:p>
      </xdr:txBody>
    </xdr:sp>
    <xdr:clientData/>
  </xdr:twoCellAnchor>
  <xdr:twoCellAnchor>
    <xdr:from>
      <xdr:col>1</xdr:col>
      <xdr:colOff>76835</xdr:colOff>
      <xdr:row>46</xdr:row>
      <xdr:rowOff>76835</xdr:rowOff>
    </xdr:from>
    <xdr:to>
      <xdr:col>1</xdr:col>
      <xdr:colOff>250611</xdr:colOff>
      <xdr:row>51</xdr:row>
      <xdr:rowOff>39525</xdr:rowOff>
    </xdr:to>
    <xdr:sp macro="" textlink="">
      <xdr:nvSpPr>
        <xdr:cNvPr id="7" name="Texte 62">
          <a:extLst>
            <a:ext uri="{FF2B5EF4-FFF2-40B4-BE49-F238E27FC236}">
              <a16:creationId xmlns:a16="http://schemas.microsoft.com/office/drawing/2014/main" id="{5689E3B5-90BD-A94A-8C3C-675693432D92}"/>
            </a:ext>
          </a:extLst>
        </xdr:cNvPr>
        <xdr:cNvSpPr txBox="1">
          <a:spLocks noChangeArrowheads="1"/>
        </xdr:cNvSpPr>
      </xdr:nvSpPr>
      <xdr:spPr bwMode="auto">
        <a:xfrm>
          <a:off x="2165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12</xdr:col>
      <xdr:colOff>167005</xdr:colOff>
      <xdr:row>9</xdr:row>
      <xdr:rowOff>12700</xdr:rowOff>
    </xdr:from>
    <xdr:to>
      <xdr:col>13</xdr:col>
      <xdr:colOff>81857</xdr:colOff>
      <xdr:row>16</xdr:row>
      <xdr:rowOff>89653</xdr:rowOff>
    </xdr:to>
    <xdr:sp macro="" textlink="">
      <xdr:nvSpPr>
        <xdr:cNvPr id="8" name="Texte 58">
          <a:extLst>
            <a:ext uri="{FF2B5EF4-FFF2-40B4-BE49-F238E27FC236}">
              <a16:creationId xmlns:a16="http://schemas.microsoft.com/office/drawing/2014/main" id="{CFB6F54A-D52B-F64F-9637-3414820F8DAD}"/>
            </a:ext>
          </a:extLst>
        </xdr:cNvPr>
        <xdr:cNvSpPr txBox="1">
          <a:spLocks noChangeArrowheads="1"/>
        </xdr:cNvSpPr>
      </xdr:nvSpPr>
      <xdr:spPr bwMode="auto">
        <a:xfrm>
          <a:off x="71393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12</xdr:col>
      <xdr:colOff>59055</xdr:colOff>
      <xdr:row>19</xdr:row>
      <xdr:rowOff>52070</xdr:rowOff>
    </xdr:from>
    <xdr:to>
      <xdr:col>13</xdr:col>
      <xdr:colOff>225318</xdr:colOff>
      <xdr:row>21</xdr:row>
      <xdr:rowOff>153435</xdr:rowOff>
    </xdr:to>
    <xdr:sp macro="" textlink="">
      <xdr:nvSpPr>
        <xdr:cNvPr id="9" name="Texte 59">
          <a:extLst>
            <a:ext uri="{FF2B5EF4-FFF2-40B4-BE49-F238E27FC236}">
              <a16:creationId xmlns:a16="http://schemas.microsoft.com/office/drawing/2014/main" id="{CDF8ACA0-4F6D-8245-8BFC-FE0A2FB301B8}"/>
            </a:ext>
          </a:extLst>
        </xdr:cNvPr>
        <xdr:cNvSpPr txBox="1">
          <a:spLocks noChangeArrowheads="1"/>
        </xdr:cNvSpPr>
      </xdr:nvSpPr>
      <xdr:spPr bwMode="auto">
        <a:xfrm>
          <a:off x="70313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12</xdr:col>
      <xdr:colOff>33655</xdr:colOff>
      <xdr:row>22</xdr:row>
      <xdr:rowOff>39370</xdr:rowOff>
    </xdr:from>
    <xdr:to>
      <xdr:col>13</xdr:col>
      <xdr:colOff>191972</xdr:colOff>
      <xdr:row>24</xdr:row>
      <xdr:rowOff>153755</xdr:rowOff>
    </xdr:to>
    <xdr:sp macro="" textlink="">
      <xdr:nvSpPr>
        <xdr:cNvPr id="10" name="Texte 60">
          <a:extLst>
            <a:ext uri="{FF2B5EF4-FFF2-40B4-BE49-F238E27FC236}">
              <a16:creationId xmlns:a16="http://schemas.microsoft.com/office/drawing/2014/main" id="{5D64A4D6-18C8-994A-88B5-C7BCFCB903B2}"/>
            </a:ext>
          </a:extLst>
        </xdr:cNvPr>
        <xdr:cNvSpPr txBox="1">
          <a:spLocks noChangeArrowheads="1"/>
        </xdr:cNvSpPr>
      </xdr:nvSpPr>
      <xdr:spPr bwMode="auto">
        <a:xfrm>
          <a:off x="70059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12</xdr:col>
      <xdr:colOff>158115</xdr:colOff>
      <xdr:row>27</xdr:row>
      <xdr:rowOff>73660</xdr:rowOff>
    </xdr:from>
    <xdr:to>
      <xdr:col>13</xdr:col>
      <xdr:colOff>117571</xdr:colOff>
      <xdr:row>33</xdr:row>
      <xdr:rowOff>70608</xdr:rowOff>
    </xdr:to>
    <xdr:sp macro="" textlink="">
      <xdr:nvSpPr>
        <xdr:cNvPr id="11" name="Texte 61">
          <a:extLst>
            <a:ext uri="{FF2B5EF4-FFF2-40B4-BE49-F238E27FC236}">
              <a16:creationId xmlns:a16="http://schemas.microsoft.com/office/drawing/2014/main" id="{3CFF84A0-B6A4-954E-B012-06B796CAD8D4}"/>
            </a:ext>
          </a:extLst>
        </xdr:cNvPr>
        <xdr:cNvSpPr txBox="1">
          <a:spLocks noChangeArrowheads="1"/>
        </xdr:cNvSpPr>
      </xdr:nvSpPr>
      <xdr:spPr bwMode="auto">
        <a:xfrm>
          <a:off x="71304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14</xdr:col>
      <xdr:colOff>819150</xdr:colOff>
      <xdr:row>1</xdr:row>
      <xdr:rowOff>0</xdr:rowOff>
    </xdr:from>
    <xdr:to>
      <xdr:col>15</xdr:col>
      <xdr:colOff>0</xdr:colOff>
      <xdr:row>1</xdr:row>
      <xdr:rowOff>171450</xdr:rowOff>
    </xdr:to>
    <xdr:sp macro="" textlink="">
      <xdr:nvSpPr>
        <xdr:cNvPr id="12" name="Texte 202">
          <a:extLst>
            <a:ext uri="{FF2B5EF4-FFF2-40B4-BE49-F238E27FC236}">
              <a16:creationId xmlns:a16="http://schemas.microsoft.com/office/drawing/2014/main" id="{98634120-9825-F84B-BA17-C3DCCD207557}"/>
            </a:ext>
          </a:extLst>
        </xdr:cNvPr>
        <xdr:cNvSpPr txBox="1">
          <a:spLocks noChangeArrowheads="1"/>
        </xdr:cNvSpPr>
      </xdr:nvSpPr>
      <xdr:spPr bwMode="auto">
        <a:xfrm>
          <a:off x="8451850" y="215900"/>
          <a:ext cx="6350" cy="171450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2</a:t>
          </a:r>
        </a:p>
      </xdr:txBody>
    </xdr:sp>
    <xdr:clientData/>
  </xdr:twoCellAnchor>
  <xdr:twoCellAnchor>
    <xdr:from>
      <xdr:col>12</xdr:col>
      <xdr:colOff>76835</xdr:colOff>
      <xdr:row>46</xdr:row>
      <xdr:rowOff>76835</xdr:rowOff>
    </xdr:from>
    <xdr:to>
      <xdr:col>12</xdr:col>
      <xdr:colOff>250611</xdr:colOff>
      <xdr:row>51</xdr:row>
      <xdr:rowOff>39525</xdr:rowOff>
    </xdr:to>
    <xdr:sp macro="" textlink="">
      <xdr:nvSpPr>
        <xdr:cNvPr id="13" name="Texte 62">
          <a:extLst>
            <a:ext uri="{FF2B5EF4-FFF2-40B4-BE49-F238E27FC236}">
              <a16:creationId xmlns:a16="http://schemas.microsoft.com/office/drawing/2014/main" id="{477EB248-BBC7-0742-AB43-EE373706816D}"/>
            </a:ext>
          </a:extLst>
        </xdr:cNvPr>
        <xdr:cNvSpPr txBox="1">
          <a:spLocks noChangeArrowheads="1"/>
        </xdr:cNvSpPr>
      </xdr:nvSpPr>
      <xdr:spPr bwMode="auto">
        <a:xfrm>
          <a:off x="70491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23</xdr:col>
      <xdr:colOff>167005</xdr:colOff>
      <xdr:row>9</xdr:row>
      <xdr:rowOff>12700</xdr:rowOff>
    </xdr:from>
    <xdr:to>
      <xdr:col>24</xdr:col>
      <xdr:colOff>81857</xdr:colOff>
      <xdr:row>16</xdr:row>
      <xdr:rowOff>89653</xdr:rowOff>
    </xdr:to>
    <xdr:sp macro="" textlink="">
      <xdr:nvSpPr>
        <xdr:cNvPr id="14" name="Texte 58">
          <a:extLst>
            <a:ext uri="{FF2B5EF4-FFF2-40B4-BE49-F238E27FC236}">
              <a16:creationId xmlns:a16="http://schemas.microsoft.com/office/drawing/2014/main" id="{B7DE7A41-9BFE-2345-95D9-A3EB193429A1}"/>
            </a:ext>
          </a:extLst>
        </xdr:cNvPr>
        <xdr:cNvSpPr txBox="1">
          <a:spLocks noChangeArrowheads="1"/>
        </xdr:cNvSpPr>
      </xdr:nvSpPr>
      <xdr:spPr bwMode="auto">
        <a:xfrm>
          <a:off x="139719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23</xdr:col>
      <xdr:colOff>59055</xdr:colOff>
      <xdr:row>19</xdr:row>
      <xdr:rowOff>52070</xdr:rowOff>
    </xdr:from>
    <xdr:to>
      <xdr:col>24</xdr:col>
      <xdr:colOff>225318</xdr:colOff>
      <xdr:row>21</xdr:row>
      <xdr:rowOff>153435</xdr:rowOff>
    </xdr:to>
    <xdr:sp macro="" textlink="">
      <xdr:nvSpPr>
        <xdr:cNvPr id="15" name="Texte 59">
          <a:extLst>
            <a:ext uri="{FF2B5EF4-FFF2-40B4-BE49-F238E27FC236}">
              <a16:creationId xmlns:a16="http://schemas.microsoft.com/office/drawing/2014/main" id="{CC504EC8-40E4-FA4C-B906-2A60DFA2798B}"/>
            </a:ext>
          </a:extLst>
        </xdr:cNvPr>
        <xdr:cNvSpPr txBox="1">
          <a:spLocks noChangeArrowheads="1"/>
        </xdr:cNvSpPr>
      </xdr:nvSpPr>
      <xdr:spPr bwMode="auto">
        <a:xfrm>
          <a:off x="138639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23</xdr:col>
      <xdr:colOff>33655</xdr:colOff>
      <xdr:row>22</xdr:row>
      <xdr:rowOff>39370</xdr:rowOff>
    </xdr:from>
    <xdr:to>
      <xdr:col>24</xdr:col>
      <xdr:colOff>191972</xdr:colOff>
      <xdr:row>24</xdr:row>
      <xdr:rowOff>153755</xdr:rowOff>
    </xdr:to>
    <xdr:sp macro="" textlink="">
      <xdr:nvSpPr>
        <xdr:cNvPr id="16" name="Texte 60">
          <a:extLst>
            <a:ext uri="{FF2B5EF4-FFF2-40B4-BE49-F238E27FC236}">
              <a16:creationId xmlns:a16="http://schemas.microsoft.com/office/drawing/2014/main" id="{A871A5C3-683E-1F40-BA21-A45181D32FA4}"/>
            </a:ext>
          </a:extLst>
        </xdr:cNvPr>
        <xdr:cNvSpPr txBox="1">
          <a:spLocks noChangeArrowheads="1"/>
        </xdr:cNvSpPr>
      </xdr:nvSpPr>
      <xdr:spPr bwMode="auto">
        <a:xfrm>
          <a:off x="138385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23</xdr:col>
      <xdr:colOff>158115</xdr:colOff>
      <xdr:row>27</xdr:row>
      <xdr:rowOff>73660</xdr:rowOff>
    </xdr:from>
    <xdr:to>
      <xdr:col>24</xdr:col>
      <xdr:colOff>117571</xdr:colOff>
      <xdr:row>33</xdr:row>
      <xdr:rowOff>70608</xdr:rowOff>
    </xdr:to>
    <xdr:sp macro="" textlink="">
      <xdr:nvSpPr>
        <xdr:cNvPr id="17" name="Texte 61">
          <a:extLst>
            <a:ext uri="{FF2B5EF4-FFF2-40B4-BE49-F238E27FC236}">
              <a16:creationId xmlns:a16="http://schemas.microsoft.com/office/drawing/2014/main" id="{92642210-43EF-1A47-9299-354FA4FA91D9}"/>
            </a:ext>
          </a:extLst>
        </xdr:cNvPr>
        <xdr:cNvSpPr txBox="1">
          <a:spLocks noChangeArrowheads="1"/>
        </xdr:cNvSpPr>
      </xdr:nvSpPr>
      <xdr:spPr bwMode="auto">
        <a:xfrm>
          <a:off x="139630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25</xdr:col>
      <xdr:colOff>819150</xdr:colOff>
      <xdr:row>1</xdr:row>
      <xdr:rowOff>0</xdr:rowOff>
    </xdr:from>
    <xdr:to>
      <xdr:col>26</xdr:col>
      <xdr:colOff>0</xdr:colOff>
      <xdr:row>1</xdr:row>
      <xdr:rowOff>171450</xdr:rowOff>
    </xdr:to>
    <xdr:sp macro="" textlink="">
      <xdr:nvSpPr>
        <xdr:cNvPr id="18" name="Texte 202">
          <a:extLst>
            <a:ext uri="{FF2B5EF4-FFF2-40B4-BE49-F238E27FC236}">
              <a16:creationId xmlns:a16="http://schemas.microsoft.com/office/drawing/2014/main" id="{770BA272-705B-C24A-9C34-38DFF7094F11}"/>
            </a:ext>
          </a:extLst>
        </xdr:cNvPr>
        <xdr:cNvSpPr txBox="1">
          <a:spLocks noChangeArrowheads="1"/>
        </xdr:cNvSpPr>
      </xdr:nvSpPr>
      <xdr:spPr bwMode="auto">
        <a:xfrm>
          <a:off x="15284450" y="215900"/>
          <a:ext cx="6350" cy="171450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2</a:t>
          </a:r>
        </a:p>
      </xdr:txBody>
    </xdr:sp>
    <xdr:clientData/>
  </xdr:twoCellAnchor>
  <xdr:twoCellAnchor>
    <xdr:from>
      <xdr:col>23</xdr:col>
      <xdr:colOff>76835</xdr:colOff>
      <xdr:row>46</xdr:row>
      <xdr:rowOff>76835</xdr:rowOff>
    </xdr:from>
    <xdr:to>
      <xdr:col>23</xdr:col>
      <xdr:colOff>250611</xdr:colOff>
      <xdr:row>51</xdr:row>
      <xdr:rowOff>39525</xdr:rowOff>
    </xdr:to>
    <xdr:sp macro="" textlink="">
      <xdr:nvSpPr>
        <xdr:cNvPr id="19" name="Texte 62">
          <a:extLst>
            <a:ext uri="{FF2B5EF4-FFF2-40B4-BE49-F238E27FC236}">
              <a16:creationId xmlns:a16="http://schemas.microsoft.com/office/drawing/2014/main" id="{70E6218B-8A5F-8840-8492-20CAEF2A362D}"/>
            </a:ext>
          </a:extLst>
        </xdr:cNvPr>
        <xdr:cNvSpPr txBox="1">
          <a:spLocks noChangeArrowheads="1"/>
        </xdr:cNvSpPr>
      </xdr:nvSpPr>
      <xdr:spPr bwMode="auto">
        <a:xfrm>
          <a:off x="138817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34</xdr:col>
      <xdr:colOff>167005</xdr:colOff>
      <xdr:row>9</xdr:row>
      <xdr:rowOff>12700</xdr:rowOff>
    </xdr:from>
    <xdr:to>
      <xdr:col>35</xdr:col>
      <xdr:colOff>81857</xdr:colOff>
      <xdr:row>16</xdr:row>
      <xdr:rowOff>89653</xdr:rowOff>
    </xdr:to>
    <xdr:sp macro="" textlink="">
      <xdr:nvSpPr>
        <xdr:cNvPr id="20" name="Texte 58">
          <a:extLst>
            <a:ext uri="{FF2B5EF4-FFF2-40B4-BE49-F238E27FC236}">
              <a16:creationId xmlns:a16="http://schemas.microsoft.com/office/drawing/2014/main" id="{26A6271C-3DC9-9E40-866F-7B3E1467B15A}"/>
            </a:ext>
          </a:extLst>
        </xdr:cNvPr>
        <xdr:cNvSpPr txBox="1">
          <a:spLocks noChangeArrowheads="1"/>
        </xdr:cNvSpPr>
      </xdr:nvSpPr>
      <xdr:spPr bwMode="auto">
        <a:xfrm>
          <a:off x="139719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34</xdr:col>
      <xdr:colOff>59055</xdr:colOff>
      <xdr:row>19</xdr:row>
      <xdr:rowOff>52070</xdr:rowOff>
    </xdr:from>
    <xdr:to>
      <xdr:col>35</xdr:col>
      <xdr:colOff>225318</xdr:colOff>
      <xdr:row>21</xdr:row>
      <xdr:rowOff>153435</xdr:rowOff>
    </xdr:to>
    <xdr:sp macro="" textlink="">
      <xdr:nvSpPr>
        <xdr:cNvPr id="21" name="Texte 59">
          <a:extLst>
            <a:ext uri="{FF2B5EF4-FFF2-40B4-BE49-F238E27FC236}">
              <a16:creationId xmlns:a16="http://schemas.microsoft.com/office/drawing/2014/main" id="{26E3F61F-8EB4-F743-A1DC-F11C618BA301}"/>
            </a:ext>
          </a:extLst>
        </xdr:cNvPr>
        <xdr:cNvSpPr txBox="1">
          <a:spLocks noChangeArrowheads="1"/>
        </xdr:cNvSpPr>
      </xdr:nvSpPr>
      <xdr:spPr bwMode="auto">
        <a:xfrm>
          <a:off x="138639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34</xdr:col>
      <xdr:colOff>33655</xdr:colOff>
      <xdr:row>22</xdr:row>
      <xdr:rowOff>39370</xdr:rowOff>
    </xdr:from>
    <xdr:to>
      <xdr:col>35</xdr:col>
      <xdr:colOff>191972</xdr:colOff>
      <xdr:row>24</xdr:row>
      <xdr:rowOff>153755</xdr:rowOff>
    </xdr:to>
    <xdr:sp macro="" textlink="">
      <xdr:nvSpPr>
        <xdr:cNvPr id="22" name="Texte 60">
          <a:extLst>
            <a:ext uri="{FF2B5EF4-FFF2-40B4-BE49-F238E27FC236}">
              <a16:creationId xmlns:a16="http://schemas.microsoft.com/office/drawing/2014/main" id="{7C56518D-8AB8-6640-B662-FEAC5C3F37B1}"/>
            </a:ext>
          </a:extLst>
        </xdr:cNvPr>
        <xdr:cNvSpPr txBox="1">
          <a:spLocks noChangeArrowheads="1"/>
        </xdr:cNvSpPr>
      </xdr:nvSpPr>
      <xdr:spPr bwMode="auto">
        <a:xfrm>
          <a:off x="138385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34</xdr:col>
      <xdr:colOff>158115</xdr:colOff>
      <xdr:row>27</xdr:row>
      <xdr:rowOff>73660</xdr:rowOff>
    </xdr:from>
    <xdr:to>
      <xdr:col>35</xdr:col>
      <xdr:colOff>117571</xdr:colOff>
      <xdr:row>33</xdr:row>
      <xdr:rowOff>70608</xdr:rowOff>
    </xdr:to>
    <xdr:sp macro="" textlink="">
      <xdr:nvSpPr>
        <xdr:cNvPr id="23" name="Texte 61">
          <a:extLst>
            <a:ext uri="{FF2B5EF4-FFF2-40B4-BE49-F238E27FC236}">
              <a16:creationId xmlns:a16="http://schemas.microsoft.com/office/drawing/2014/main" id="{DBD53A78-613B-0E44-BD2F-E5C98DDE76EF}"/>
            </a:ext>
          </a:extLst>
        </xdr:cNvPr>
        <xdr:cNvSpPr txBox="1">
          <a:spLocks noChangeArrowheads="1"/>
        </xdr:cNvSpPr>
      </xdr:nvSpPr>
      <xdr:spPr bwMode="auto">
        <a:xfrm>
          <a:off x="139630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36</xdr:col>
      <xdr:colOff>819150</xdr:colOff>
      <xdr:row>1</xdr:row>
      <xdr:rowOff>0</xdr:rowOff>
    </xdr:from>
    <xdr:to>
      <xdr:col>37</xdr:col>
      <xdr:colOff>0</xdr:colOff>
      <xdr:row>1</xdr:row>
      <xdr:rowOff>171450</xdr:rowOff>
    </xdr:to>
    <xdr:sp macro="" textlink="">
      <xdr:nvSpPr>
        <xdr:cNvPr id="24" name="Texte 202">
          <a:extLst>
            <a:ext uri="{FF2B5EF4-FFF2-40B4-BE49-F238E27FC236}">
              <a16:creationId xmlns:a16="http://schemas.microsoft.com/office/drawing/2014/main" id="{3E328F16-C2EF-BD4F-9969-B4B5B7109E78}"/>
            </a:ext>
          </a:extLst>
        </xdr:cNvPr>
        <xdr:cNvSpPr txBox="1">
          <a:spLocks noChangeArrowheads="1"/>
        </xdr:cNvSpPr>
      </xdr:nvSpPr>
      <xdr:spPr bwMode="auto">
        <a:xfrm>
          <a:off x="15284450" y="215900"/>
          <a:ext cx="6350" cy="171450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2</a:t>
          </a:r>
        </a:p>
      </xdr:txBody>
    </xdr:sp>
    <xdr:clientData/>
  </xdr:twoCellAnchor>
  <xdr:twoCellAnchor>
    <xdr:from>
      <xdr:col>34</xdr:col>
      <xdr:colOff>76835</xdr:colOff>
      <xdr:row>46</xdr:row>
      <xdr:rowOff>76835</xdr:rowOff>
    </xdr:from>
    <xdr:to>
      <xdr:col>34</xdr:col>
      <xdr:colOff>250611</xdr:colOff>
      <xdr:row>51</xdr:row>
      <xdr:rowOff>39525</xdr:rowOff>
    </xdr:to>
    <xdr:sp macro="" textlink="">
      <xdr:nvSpPr>
        <xdr:cNvPr id="25" name="Texte 62">
          <a:extLst>
            <a:ext uri="{FF2B5EF4-FFF2-40B4-BE49-F238E27FC236}">
              <a16:creationId xmlns:a16="http://schemas.microsoft.com/office/drawing/2014/main" id="{709E4F3D-B5CB-0B49-85D1-A991C23277E2}"/>
            </a:ext>
          </a:extLst>
        </xdr:cNvPr>
        <xdr:cNvSpPr txBox="1">
          <a:spLocks noChangeArrowheads="1"/>
        </xdr:cNvSpPr>
      </xdr:nvSpPr>
      <xdr:spPr bwMode="auto">
        <a:xfrm>
          <a:off x="138817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12</xdr:col>
      <xdr:colOff>167005</xdr:colOff>
      <xdr:row>9</xdr:row>
      <xdr:rowOff>12700</xdr:rowOff>
    </xdr:from>
    <xdr:to>
      <xdr:col>13</xdr:col>
      <xdr:colOff>81857</xdr:colOff>
      <xdr:row>16</xdr:row>
      <xdr:rowOff>89653</xdr:rowOff>
    </xdr:to>
    <xdr:sp macro="" textlink="">
      <xdr:nvSpPr>
        <xdr:cNvPr id="26" name="Texte 58">
          <a:extLst>
            <a:ext uri="{FF2B5EF4-FFF2-40B4-BE49-F238E27FC236}">
              <a16:creationId xmlns:a16="http://schemas.microsoft.com/office/drawing/2014/main" id="{F0BE169D-EB7D-D54A-9A4B-32F475F3F402}"/>
            </a:ext>
          </a:extLst>
        </xdr:cNvPr>
        <xdr:cNvSpPr txBox="1">
          <a:spLocks noChangeArrowheads="1"/>
        </xdr:cNvSpPr>
      </xdr:nvSpPr>
      <xdr:spPr bwMode="auto">
        <a:xfrm>
          <a:off x="3067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12</xdr:col>
      <xdr:colOff>59055</xdr:colOff>
      <xdr:row>19</xdr:row>
      <xdr:rowOff>52070</xdr:rowOff>
    </xdr:from>
    <xdr:to>
      <xdr:col>13</xdr:col>
      <xdr:colOff>225318</xdr:colOff>
      <xdr:row>21</xdr:row>
      <xdr:rowOff>153435</xdr:rowOff>
    </xdr:to>
    <xdr:sp macro="" textlink="">
      <xdr:nvSpPr>
        <xdr:cNvPr id="27" name="Texte 59">
          <a:extLst>
            <a:ext uri="{FF2B5EF4-FFF2-40B4-BE49-F238E27FC236}">
              <a16:creationId xmlns:a16="http://schemas.microsoft.com/office/drawing/2014/main" id="{E58ECDA7-EBBA-EE4C-93DF-DA6809273EA0}"/>
            </a:ext>
          </a:extLst>
        </xdr:cNvPr>
        <xdr:cNvSpPr txBox="1">
          <a:spLocks noChangeArrowheads="1"/>
        </xdr:cNvSpPr>
      </xdr:nvSpPr>
      <xdr:spPr bwMode="auto">
        <a:xfrm>
          <a:off x="1987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12</xdr:col>
      <xdr:colOff>33655</xdr:colOff>
      <xdr:row>22</xdr:row>
      <xdr:rowOff>39370</xdr:rowOff>
    </xdr:from>
    <xdr:to>
      <xdr:col>13</xdr:col>
      <xdr:colOff>191972</xdr:colOff>
      <xdr:row>24</xdr:row>
      <xdr:rowOff>153755</xdr:rowOff>
    </xdr:to>
    <xdr:sp macro="" textlink="">
      <xdr:nvSpPr>
        <xdr:cNvPr id="28" name="Texte 60">
          <a:extLst>
            <a:ext uri="{FF2B5EF4-FFF2-40B4-BE49-F238E27FC236}">
              <a16:creationId xmlns:a16="http://schemas.microsoft.com/office/drawing/2014/main" id="{0E7BECA7-3F69-0746-99A3-46008E4B1D53}"/>
            </a:ext>
          </a:extLst>
        </xdr:cNvPr>
        <xdr:cNvSpPr txBox="1">
          <a:spLocks noChangeArrowheads="1"/>
        </xdr:cNvSpPr>
      </xdr:nvSpPr>
      <xdr:spPr bwMode="auto">
        <a:xfrm>
          <a:off x="1733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12</xdr:col>
      <xdr:colOff>158115</xdr:colOff>
      <xdr:row>27</xdr:row>
      <xdr:rowOff>73660</xdr:rowOff>
    </xdr:from>
    <xdr:to>
      <xdr:col>13</xdr:col>
      <xdr:colOff>117571</xdr:colOff>
      <xdr:row>33</xdr:row>
      <xdr:rowOff>70608</xdr:rowOff>
    </xdr:to>
    <xdr:sp macro="" textlink="">
      <xdr:nvSpPr>
        <xdr:cNvPr id="29" name="Texte 61">
          <a:extLst>
            <a:ext uri="{FF2B5EF4-FFF2-40B4-BE49-F238E27FC236}">
              <a16:creationId xmlns:a16="http://schemas.microsoft.com/office/drawing/2014/main" id="{D728B526-4F35-F44C-B394-919E0E31EC5E}"/>
            </a:ext>
          </a:extLst>
        </xdr:cNvPr>
        <xdr:cNvSpPr txBox="1">
          <a:spLocks noChangeArrowheads="1"/>
        </xdr:cNvSpPr>
      </xdr:nvSpPr>
      <xdr:spPr bwMode="auto">
        <a:xfrm>
          <a:off x="2978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12</xdr:col>
      <xdr:colOff>76835</xdr:colOff>
      <xdr:row>46</xdr:row>
      <xdr:rowOff>76835</xdr:rowOff>
    </xdr:from>
    <xdr:to>
      <xdr:col>12</xdr:col>
      <xdr:colOff>250611</xdr:colOff>
      <xdr:row>51</xdr:row>
      <xdr:rowOff>39525</xdr:rowOff>
    </xdr:to>
    <xdr:sp macro="" textlink="">
      <xdr:nvSpPr>
        <xdr:cNvPr id="30" name="Texte 62">
          <a:extLst>
            <a:ext uri="{FF2B5EF4-FFF2-40B4-BE49-F238E27FC236}">
              <a16:creationId xmlns:a16="http://schemas.microsoft.com/office/drawing/2014/main" id="{79DB1E74-986F-3442-82C3-29B2B296AD32}"/>
            </a:ext>
          </a:extLst>
        </xdr:cNvPr>
        <xdr:cNvSpPr txBox="1">
          <a:spLocks noChangeArrowheads="1"/>
        </xdr:cNvSpPr>
      </xdr:nvSpPr>
      <xdr:spPr bwMode="auto">
        <a:xfrm>
          <a:off x="2165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23</xdr:col>
      <xdr:colOff>167005</xdr:colOff>
      <xdr:row>9</xdr:row>
      <xdr:rowOff>12700</xdr:rowOff>
    </xdr:from>
    <xdr:to>
      <xdr:col>24</xdr:col>
      <xdr:colOff>81857</xdr:colOff>
      <xdr:row>16</xdr:row>
      <xdr:rowOff>89653</xdr:rowOff>
    </xdr:to>
    <xdr:sp macro="" textlink="">
      <xdr:nvSpPr>
        <xdr:cNvPr id="31" name="Texte 58">
          <a:extLst>
            <a:ext uri="{FF2B5EF4-FFF2-40B4-BE49-F238E27FC236}">
              <a16:creationId xmlns:a16="http://schemas.microsoft.com/office/drawing/2014/main" id="{74238554-DAA4-AE44-A7BC-581CB1DBBBE1}"/>
            </a:ext>
          </a:extLst>
        </xdr:cNvPr>
        <xdr:cNvSpPr txBox="1">
          <a:spLocks noChangeArrowheads="1"/>
        </xdr:cNvSpPr>
      </xdr:nvSpPr>
      <xdr:spPr bwMode="auto">
        <a:xfrm>
          <a:off x="7139305" y="1905000"/>
          <a:ext cx="257752" cy="20962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CAPITAUX PROPRES</a:t>
          </a:r>
        </a:p>
      </xdr:txBody>
    </xdr:sp>
    <xdr:clientData/>
  </xdr:twoCellAnchor>
  <xdr:twoCellAnchor>
    <xdr:from>
      <xdr:col>23</xdr:col>
      <xdr:colOff>59055</xdr:colOff>
      <xdr:row>19</xdr:row>
      <xdr:rowOff>52070</xdr:rowOff>
    </xdr:from>
    <xdr:to>
      <xdr:col>24</xdr:col>
      <xdr:colOff>225318</xdr:colOff>
      <xdr:row>21</xdr:row>
      <xdr:rowOff>153435</xdr:rowOff>
    </xdr:to>
    <xdr:sp macro="" textlink="">
      <xdr:nvSpPr>
        <xdr:cNvPr id="32" name="Texte 59">
          <a:extLst>
            <a:ext uri="{FF2B5EF4-FFF2-40B4-BE49-F238E27FC236}">
              <a16:creationId xmlns:a16="http://schemas.microsoft.com/office/drawing/2014/main" id="{3DCDCF3B-E193-144A-B7C1-3D605FDF18DA}"/>
            </a:ext>
          </a:extLst>
        </xdr:cNvPr>
        <xdr:cNvSpPr txBox="1">
          <a:spLocks noChangeArrowheads="1"/>
        </xdr:cNvSpPr>
      </xdr:nvSpPr>
      <xdr:spPr bwMode="auto">
        <a:xfrm>
          <a:off x="7031355" y="4598670"/>
          <a:ext cx="509163" cy="5204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fonds propres</a:t>
          </a:r>
        </a:p>
      </xdr:txBody>
    </xdr:sp>
    <xdr:clientData/>
  </xdr:twoCellAnchor>
  <xdr:twoCellAnchor>
    <xdr:from>
      <xdr:col>23</xdr:col>
      <xdr:colOff>33655</xdr:colOff>
      <xdr:row>22</xdr:row>
      <xdr:rowOff>39370</xdr:rowOff>
    </xdr:from>
    <xdr:to>
      <xdr:col>24</xdr:col>
      <xdr:colOff>191972</xdr:colOff>
      <xdr:row>24</xdr:row>
      <xdr:rowOff>153755</xdr:rowOff>
    </xdr:to>
    <xdr:sp macro="" textlink="">
      <xdr:nvSpPr>
        <xdr:cNvPr id="33" name="Texte 60">
          <a:extLst>
            <a:ext uri="{FF2B5EF4-FFF2-40B4-BE49-F238E27FC236}">
              <a16:creationId xmlns:a16="http://schemas.microsoft.com/office/drawing/2014/main" id="{CD1BDBA8-12EE-E342-9AD5-B7015DE15002}"/>
            </a:ext>
          </a:extLst>
        </xdr:cNvPr>
        <xdr:cNvSpPr txBox="1">
          <a:spLocks noChangeArrowheads="1"/>
        </xdr:cNvSpPr>
      </xdr:nvSpPr>
      <xdr:spPr bwMode="auto">
        <a:xfrm>
          <a:off x="7005955" y="5220970"/>
          <a:ext cx="501217" cy="53348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Provisions risques &amp; charges</a:t>
          </a:r>
        </a:p>
      </xdr:txBody>
    </xdr:sp>
    <xdr:clientData/>
  </xdr:twoCellAnchor>
  <xdr:twoCellAnchor>
    <xdr:from>
      <xdr:col>23</xdr:col>
      <xdr:colOff>158115</xdr:colOff>
      <xdr:row>27</xdr:row>
      <xdr:rowOff>73660</xdr:rowOff>
    </xdr:from>
    <xdr:to>
      <xdr:col>24</xdr:col>
      <xdr:colOff>117571</xdr:colOff>
      <xdr:row>33</xdr:row>
      <xdr:rowOff>70608</xdr:rowOff>
    </xdr:to>
    <xdr:sp macro="" textlink="">
      <xdr:nvSpPr>
        <xdr:cNvPr id="34" name="Texte 61">
          <a:extLst>
            <a:ext uri="{FF2B5EF4-FFF2-40B4-BE49-F238E27FC236}">
              <a16:creationId xmlns:a16="http://schemas.microsoft.com/office/drawing/2014/main" id="{2417E017-CFB1-A443-A39F-06E9B95F071A}"/>
            </a:ext>
          </a:extLst>
        </xdr:cNvPr>
        <xdr:cNvSpPr txBox="1">
          <a:spLocks noChangeArrowheads="1"/>
        </xdr:cNvSpPr>
      </xdr:nvSpPr>
      <xdr:spPr bwMode="auto">
        <a:xfrm>
          <a:off x="7130415" y="6296660"/>
          <a:ext cx="302356" cy="121614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DETTES (4)</a:t>
          </a:r>
        </a:p>
      </xdr:txBody>
    </xdr:sp>
    <xdr:clientData/>
  </xdr:twoCellAnchor>
  <xdr:twoCellAnchor>
    <xdr:from>
      <xdr:col>23</xdr:col>
      <xdr:colOff>76835</xdr:colOff>
      <xdr:row>46</xdr:row>
      <xdr:rowOff>76835</xdr:rowOff>
    </xdr:from>
    <xdr:to>
      <xdr:col>23</xdr:col>
      <xdr:colOff>250611</xdr:colOff>
      <xdr:row>51</xdr:row>
      <xdr:rowOff>39525</xdr:rowOff>
    </xdr:to>
    <xdr:sp macro="" textlink="">
      <xdr:nvSpPr>
        <xdr:cNvPr id="35" name="Texte 62">
          <a:extLst>
            <a:ext uri="{FF2B5EF4-FFF2-40B4-BE49-F238E27FC236}">
              <a16:creationId xmlns:a16="http://schemas.microsoft.com/office/drawing/2014/main" id="{249277A3-F662-C14B-8C08-8E6B59C69DF2}"/>
            </a:ext>
          </a:extLst>
        </xdr:cNvPr>
        <xdr:cNvSpPr txBox="1">
          <a:spLocks noChangeArrowheads="1"/>
        </xdr:cNvSpPr>
      </xdr:nvSpPr>
      <xdr:spPr bwMode="auto">
        <a:xfrm>
          <a:off x="7049135" y="9144635"/>
          <a:ext cx="173776" cy="9786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159385</xdr:colOff>
      <xdr:row>16</xdr:row>
      <xdr:rowOff>0</xdr:rowOff>
    </xdr:from>
    <xdr:to>
      <xdr:col>1</xdr:col>
      <xdr:colOff>166296</xdr:colOff>
      <xdr:row>24</xdr:row>
      <xdr:rowOff>92796</xdr:rowOff>
    </xdr:to>
    <xdr:sp macro="" textlink="">
      <xdr:nvSpPr>
        <xdr:cNvPr id="2" name="Texte 63">
          <a:extLst>
            <a:ext uri="{FF2B5EF4-FFF2-40B4-BE49-F238E27FC236}">
              <a16:creationId xmlns:a16="http://schemas.microsoft.com/office/drawing/2014/main" id="{6CD0DC6F-EF14-A34C-87E6-2899645322A3}"/>
            </a:ext>
          </a:extLst>
        </xdr:cNvPr>
        <xdr:cNvSpPr txBox="1">
          <a:spLocks noChangeArrowheads="1"/>
        </xdr:cNvSpPr>
      </xdr:nvSpPr>
      <xdr:spPr bwMode="auto">
        <a:xfrm>
          <a:off x="159385" y="3289300"/>
          <a:ext cx="260911" cy="175649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0</xdr:col>
      <xdr:colOff>159385</xdr:colOff>
      <xdr:row>27</xdr:row>
      <xdr:rowOff>907</xdr:rowOff>
    </xdr:from>
    <xdr:to>
      <xdr:col>1</xdr:col>
      <xdr:colOff>164851</xdr:colOff>
      <xdr:row>36</xdr:row>
      <xdr:rowOff>76749</xdr:rowOff>
    </xdr:to>
    <xdr:sp macro="" textlink="">
      <xdr:nvSpPr>
        <xdr:cNvPr id="3" name="Texte 64">
          <a:extLst>
            <a:ext uri="{FF2B5EF4-FFF2-40B4-BE49-F238E27FC236}">
              <a16:creationId xmlns:a16="http://schemas.microsoft.com/office/drawing/2014/main" id="{04499216-2AFD-D245-BEB4-739DF465A89D}"/>
            </a:ext>
          </a:extLst>
        </xdr:cNvPr>
        <xdr:cNvSpPr txBox="1">
          <a:spLocks noChangeArrowheads="1"/>
        </xdr:cNvSpPr>
      </xdr:nvSpPr>
      <xdr:spPr bwMode="auto">
        <a:xfrm>
          <a:off x="159385" y="5576207"/>
          <a:ext cx="259466" cy="190464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0</xdr:col>
      <xdr:colOff>116205</xdr:colOff>
      <xdr:row>39</xdr:row>
      <xdr:rowOff>169545</xdr:rowOff>
    </xdr:from>
    <xdr:to>
      <xdr:col>1</xdr:col>
      <xdr:colOff>193266</xdr:colOff>
      <xdr:row>48</xdr:row>
      <xdr:rowOff>165909</xdr:rowOff>
    </xdr:to>
    <xdr:sp macro="" textlink="">
      <xdr:nvSpPr>
        <xdr:cNvPr id="4" name="Texte 65">
          <a:extLst>
            <a:ext uri="{FF2B5EF4-FFF2-40B4-BE49-F238E27FC236}">
              <a16:creationId xmlns:a16="http://schemas.microsoft.com/office/drawing/2014/main" id="{5E6CC622-6801-A844-8639-25CC9BD5548F}"/>
            </a:ext>
          </a:extLst>
        </xdr:cNvPr>
        <xdr:cNvSpPr txBox="1">
          <a:spLocks noChangeArrowheads="1"/>
        </xdr:cNvSpPr>
      </xdr:nvSpPr>
      <xdr:spPr bwMode="auto">
        <a:xfrm>
          <a:off x="116205" y="8208645"/>
          <a:ext cx="331061" cy="185056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0</xdr:col>
      <xdr:colOff>33655</xdr:colOff>
      <xdr:row>49</xdr:row>
      <xdr:rowOff>78740</xdr:rowOff>
    </xdr:from>
    <xdr:to>
      <xdr:col>1</xdr:col>
      <xdr:colOff>213089</xdr:colOff>
      <xdr:row>53</xdr:row>
      <xdr:rowOff>91440</xdr:rowOff>
    </xdr:to>
    <xdr:sp macro="" textlink="">
      <xdr:nvSpPr>
        <xdr:cNvPr id="5" name="Texte 66">
          <a:extLst>
            <a:ext uri="{FF2B5EF4-FFF2-40B4-BE49-F238E27FC236}">
              <a16:creationId xmlns:a16="http://schemas.microsoft.com/office/drawing/2014/main" id="{A098BAED-8CAA-2A46-8D5A-B42CC079FFFE}"/>
            </a:ext>
          </a:extLst>
        </xdr:cNvPr>
        <xdr:cNvSpPr txBox="1">
          <a:spLocks noChangeArrowheads="1"/>
        </xdr:cNvSpPr>
      </xdr:nvSpPr>
      <xdr:spPr bwMode="auto">
        <a:xfrm>
          <a:off x="33655" y="10187940"/>
          <a:ext cx="433434" cy="838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  <xdr:twoCellAnchor>
    <xdr:from>
      <xdr:col>0</xdr:col>
      <xdr:colOff>218440</xdr:colOff>
      <xdr:row>1</xdr:row>
      <xdr:rowOff>2812</xdr:rowOff>
    </xdr:from>
    <xdr:to>
      <xdr:col>1</xdr:col>
      <xdr:colOff>165008</xdr:colOff>
      <xdr:row>2</xdr:row>
      <xdr:rowOff>0</xdr:rowOff>
    </xdr:to>
    <xdr:sp macro="" textlink="">
      <xdr:nvSpPr>
        <xdr:cNvPr id="6" name="Texte 203">
          <a:extLst>
            <a:ext uri="{FF2B5EF4-FFF2-40B4-BE49-F238E27FC236}">
              <a16:creationId xmlns:a16="http://schemas.microsoft.com/office/drawing/2014/main" id="{7C3C8152-6139-B64E-9F76-DD759B68EAC9}"/>
            </a:ext>
          </a:extLst>
        </xdr:cNvPr>
        <xdr:cNvSpPr txBox="1">
          <a:spLocks noChangeArrowheads="1"/>
        </xdr:cNvSpPr>
      </xdr:nvSpPr>
      <xdr:spPr bwMode="auto">
        <a:xfrm>
          <a:off x="218440" y="206012"/>
          <a:ext cx="200568" cy="200388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3</a:t>
          </a:r>
        </a:p>
      </xdr:txBody>
    </xdr:sp>
    <xdr:clientData/>
  </xdr:twoCellAnchor>
  <xdr:twoCellAnchor>
    <xdr:from>
      <xdr:col>11</xdr:col>
      <xdr:colOff>159385</xdr:colOff>
      <xdr:row>16</xdr:row>
      <xdr:rowOff>0</xdr:rowOff>
    </xdr:from>
    <xdr:to>
      <xdr:col>12</xdr:col>
      <xdr:colOff>166296</xdr:colOff>
      <xdr:row>24</xdr:row>
      <xdr:rowOff>92796</xdr:rowOff>
    </xdr:to>
    <xdr:sp macro="" textlink="">
      <xdr:nvSpPr>
        <xdr:cNvPr id="7" name="Texte 63">
          <a:extLst>
            <a:ext uri="{FF2B5EF4-FFF2-40B4-BE49-F238E27FC236}">
              <a16:creationId xmlns:a16="http://schemas.microsoft.com/office/drawing/2014/main" id="{3C1F1092-F068-5A45-8BA9-43FBE4A020BE}"/>
            </a:ext>
          </a:extLst>
        </xdr:cNvPr>
        <xdr:cNvSpPr txBox="1">
          <a:spLocks noChangeArrowheads="1"/>
        </xdr:cNvSpPr>
      </xdr:nvSpPr>
      <xdr:spPr bwMode="auto">
        <a:xfrm>
          <a:off x="7499985" y="3289300"/>
          <a:ext cx="260911" cy="175649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11</xdr:col>
      <xdr:colOff>159385</xdr:colOff>
      <xdr:row>27</xdr:row>
      <xdr:rowOff>907</xdr:rowOff>
    </xdr:from>
    <xdr:to>
      <xdr:col>12</xdr:col>
      <xdr:colOff>164851</xdr:colOff>
      <xdr:row>36</xdr:row>
      <xdr:rowOff>76749</xdr:rowOff>
    </xdr:to>
    <xdr:sp macro="" textlink="">
      <xdr:nvSpPr>
        <xdr:cNvPr id="8" name="Texte 64">
          <a:extLst>
            <a:ext uri="{FF2B5EF4-FFF2-40B4-BE49-F238E27FC236}">
              <a16:creationId xmlns:a16="http://schemas.microsoft.com/office/drawing/2014/main" id="{8EBF6FE5-4408-B44C-92B1-0B50C11B5A56}"/>
            </a:ext>
          </a:extLst>
        </xdr:cNvPr>
        <xdr:cNvSpPr txBox="1">
          <a:spLocks noChangeArrowheads="1"/>
        </xdr:cNvSpPr>
      </xdr:nvSpPr>
      <xdr:spPr bwMode="auto">
        <a:xfrm>
          <a:off x="7499985" y="5576207"/>
          <a:ext cx="259466" cy="190464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11</xdr:col>
      <xdr:colOff>116205</xdr:colOff>
      <xdr:row>39</xdr:row>
      <xdr:rowOff>169545</xdr:rowOff>
    </xdr:from>
    <xdr:to>
      <xdr:col>12</xdr:col>
      <xdr:colOff>193266</xdr:colOff>
      <xdr:row>48</xdr:row>
      <xdr:rowOff>165909</xdr:rowOff>
    </xdr:to>
    <xdr:sp macro="" textlink="">
      <xdr:nvSpPr>
        <xdr:cNvPr id="9" name="Texte 65">
          <a:extLst>
            <a:ext uri="{FF2B5EF4-FFF2-40B4-BE49-F238E27FC236}">
              <a16:creationId xmlns:a16="http://schemas.microsoft.com/office/drawing/2014/main" id="{C1290DDD-B2E9-E64D-B8A6-F1C8BD8FC4AA}"/>
            </a:ext>
          </a:extLst>
        </xdr:cNvPr>
        <xdr:cNvSpPr txBox="1">
          <a:spLocks noChangeArrowheads="1"/>
        </xdr:cNvSpPr>
      </xdr:nvSpPr>
      <xdr:spPr bwMode="auto">
        <a:xfrm>
          <a:off x="7456805" y="8208645"/>
          <a:ext cx="331061" cy="185056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11</xdr:col>
      <xdr:colOff>33655</xdr:colOff>
      <xdr:row>49</xdr:row>
      <xdr:rowOff>78740</xdr:rowOff>
    </xdr:from>
    <xdr:to>
      <xdr:col>12</xdr:col>
      <xdr:colOff>213089</xdr:colOff>
      <xdr:row>53</xdr:row>
      <xdr:rowOff>91440</xdr:rowOff>
    </xdr:to>
    <xdr:sp macro="" textlink="">
      <xdr:nvSpPr>
        <xdr:cNvPr id="10" name="Texte 66">
          <a:extLst>
            <a:ext uri="{FF2B5EF4-FFF2-40B4-BE49-F238E27FC236}">
              <a16:creationId xmlns:a16="http://schemas.microsoft.com/office/drawing/2014/main" id="{6E12D00E-207F-3440-9410-1986A9134F6C}"/>
            </a:ext>
          </a:extLst>
        </xdr:cNvPr>
        <xdr:cNvSpPr txBox="1">
          <a:spLocks noChangeArrowheads="1"/>
        </xdr:cNvSpPr>
      </xdr:nvSpPr>
      <xdr:spPr bwMode="auto">
        <a:xfrm>
          <a:off x="7374255" y="10187940"/>
          <a:ext cx="433434" cy="838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  <xdr:twoCellAnchor>
    <xdr:from>
      <xdr:col>11</xdr:col>
      <xdr:colOff>218440</xdr:colOff>
      <xdr:row>1</xdr:row>
      <xdr:rowOff>2812</xdr:rowOff>
    </xdr:from>
    <xdr:to>
      <xdr:col>12</xdr:col>
      <xdr:colOff>165008</xdr:colOff>
      <xdr:row>2</xdr:row>
      <xdr:rowOff>0</xdr:rowOff>
    </xdr:to>
    <xdr:sp macro="" textlink="">
      <xdr:nvSpPr>
        <xdr:cNvPr id="11" name="Texte 203">
          <a:extLst>
            <a:ext uri="{FF2B5EF4-FFF2-40B4-BE49-F238E27FC236}">
              <a16:creationId xmlns:a16="http://schemas.microsoft.com/office/drawing/2014/main" id="{3EF4502C-330A-ED4B-9944-4B4DB3DC8213}"/>
            </a:ext>
          </a:extLst>
        </xdr:cNvPr>
        <xdr:cNvSpPr txBox="1">
          <a:spLocks noChangeArrowheads="1"/>
        </xdr:cNvSpPr>
      </xdr:nvSpPr>
      <xdr:spPr bwMode="auto">
        <a:xfrm>
          <a:off x="7559040" y="206012"/>
          <a:ext cx="200568" cy="200388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3</a:t>
          </a:r>
        </a:p>
      </xdr:txBody>
    </xdr:sp>
    <xdr:clientData/>
  </xdr:twoCellAnchor>
  <xdr:twoCellAnchor>
    <xdr:from>
      <xdr:col>22</xdr:col>
      <xdr:colOff>159385</xdr:colOff>
      <xdr:row>16</xdr:row>
      <xdr:rowOff>0</xdr:rowOff>
    </xdr:from>
    <xdr:to>
      <xdr:col>23</xdr:col>
      <xdr:colOff>166296</xdr:colOff>
      <xdr:row>24</xdr:row>
      <xdr:rowOff>92796</xdr:rowOff>
    </xdr:to>
    <xdr:sp macro="" textlink="">
      <xdr:nvSpPr>
        <xdr:cNvPr id="12" name="Texte 63">
          <a:extLst>
            <a:ext uri="{FF2B5EF4-FFF2-40B4-BE49-F238E27FC236}">
              <a16:creationId xmlns:a16="http://schemas.microsoft.com/office/drawing/2014/main" id="{B8F3F645-3250-6B45-864C-15820E13ECE8}"/>
            </a:ext>
          </a:extLst>
        </xdr:cNvPr>
        <xdr:cNvSpPr txBox="1">
          <a:spLocks noChangeArrowheads="1"/>
        </xdr:cNvSpPr>
      </xdr:nvSpPr>
      <xdr:spPr bwMode="auto">
        <a:xfrm>
          <a:off x="14840585" y="3289300"/>
          <a:ext cx="260911" cy="175649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22</xdr:col>
      <xdr:colOff>159385</xdr:colOff>
      <xdr:row>27</xdr:row>
      <xdr:rowOff>907</xdr:rowOff>
    </xdr:from>
    <xdr:to>
      <xdr:col>23</xdr:col>
      <xdr:colOff>164851</xdr:colOff>
      <xdr:row>36</xdr:row>
      <xdr:rowOff>76749</xdr:rowOff>
    </xdr:to>
    <xdr:sp macro="" textlink="">
      <xdr:nvSpPr>
        <xdr:cNvPr id="13" name="Texte 64">
          <a:extLst>
            <a:ext uri="{FF2B5EF4-FFF2-40B4-BE49-F238E27FC236}">
              <a16:creationId xmlns:a16="http://schemas.microsoft.com/office/drawing/2014/main" id="{0EBCF764-F917-8C49-B38A-39A17FDF8C06}"/>
            </a:ext>
          </a:extLst>
        </xdr:cNvPr>
        <xdr:cNvSpPr txBox="1">
          <a:spLocks noChangeArrowheads="1"/>
        </xdr:cNvSpPr>
      </xdr:nvSpPr>
      <xdr:spPr bwMode="auto">
        <a:xfrm>
          <a:off x="14840585" y="5576207"/>
          <a:ext cx="259466" cy="190464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22</xdr:col>
      <xdr:colOff>116205</xdr:colOff>
      <xdr:row>39</xdr:row>
      <xdr:rowOff>169545</xdr:rowOff>
    </xdr:from>
    <xdr:to>
      <xdr:col>23</xdr:col>
      <xdr:colOff>193266</xdr:colOff>
      <xdr:row>48</xdr:row>
      <xdr:rowOff>165909</xdr:rowOff>
    </xdr:to>
    <xdr:sp macro="" textlink="">
      <xdr:nvSpPr>
        <xdr:cNvPr id="14" name="Texte 65">
          <a:extLst>
            <a:ext uri="{FF2B5EF4-FFF2-40B4-BE49-F238E27FC236}">
              <a16:creationId xmlns:a16="http://schemas.microsoft.com/office/drawing/2014/main" id="{DDF3E4F0-CC8C-BA49-8859-3440D4AAA6FD}"/>
            </a:ext>
          </a:extLst>
        </xdr:cNvPr>
        <xdr:cNvSpPr txBox="1">
          <a:spLocks noChangeArrowheads="1"/>
        </xdr:cNvSpPr>
      </xdr:nvSpPr>
      <xdr:spPr bwMode="auto">
        <a:xfrm>
          <a:off x="14797405" y="8208645"/>
          <a:ext cx="331061" cy="185056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22</xdr:col>
      <xdr:colOff>33655</xdr:colOff>
      <xdr:row>49</xdr:row>
      <xdr:rowOff>78740</xdr:rowOff>
    </xdr:from>
    <xdr:to>
      <xdr:col>23</xdr:col>
      <xdr:colOff>213089</xdr:colOff>
      <xdr:row>53</xdr:row>
      <xdr:rowOff>91440</xdr:rowOff>
    </xdr:to>
    <xdr:sp macro="" textlink="">
      <xdr:nvSpPr>
        <xdr:cNvPr id="15" name="Texte 66">
          <a:extLst>
            <a:ext uri="{FF2B5EF4-FFF2-40B4-BE49-F238E27FC236}">
              <a16:creationId xmlns:a16="http://schemas.microsoft.com/office/drawing/2014/main" id="{4C3C0EBE-1EE1-3F48-8541-9605B0C93EA8}"/>
            </a:ext>
          </a:extLst>
        </xdr:cNvPr>
        <xdr:cNvSpPr txBox="1">
          <a:spLocks noChangeArrowheads="1"/>
        </xdr:cNvSpPr>
      </xdr:nvSpPr>
      <xdr:spPr bwMode="auto">
        <a:xfrm>
          <a:off x="14714855" y="10187940"/>
          <a:ext cx="433434" cy="838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  <xdr:twoCellAnchor>
    <xdr:from>
      <xdr:col>22</xdr:col>
      <xdr:colOff>218440</xdr:colOff>
      <xdr:row>1</xdr:row>
      <xdr:rowOff>2812</xdr:rowOff>
    </xdr:from>
    <xdr:to>
      <xdr:col>23</xdr:col>
      <xdr:colOff>165008</xdr:colOff>
      <xdr:row>2</xdr:row>
      <xdr:rowOff>0</xdr:rowOff>
    </xdr:to>
    <xdr:sp macro="" textlink="">
      <xdr:nvSpPr>
        <xdr:cNvPr id="16" name="Texte 203">
          <a:extLst>
            <a:ext uri="{FF2B5EF4-FFF2-40B4-BE49-F238E27FC236}">
              <a16:creationId xmlns:a16="http://schemas.microsoft.com/office/drawing/2014/main" id="{4E4712D5-1B68-F44C-92F0-2E7BFA446CD5}"/>
            </a:ext>
          </a:extLst>
        </xdr:cNvPr>
        <xdr:cNvSpPr txBox="1">
          <a:spLocks noChangeArrowheads="1"/>
        </xdr:cNvSpPr>
      </xdr:nvSpPr>
      <xdr:spPr bwMode="auto">
        <a:xfrm>
          <a:off x="14899640" y="206012"/>
          <a:ext cx="200568" cy="200388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3</a:t>
          </a:r>
        </a:p>
      </xdr:txBody>
    </xdr:sp>
    <xdr:clientData/>
  </xdr:twoCellAnchor>
  <xdr:twoCellAnchor>
    <xdr:from>
      <xdr:col>33</xdr:col>
      <xdr:colOff>159385</xdr:colOff>
      <xdr:row>16</xdr:row>
      <xdr:rowOff>0</xdr:rowOff>
    </xdr:from>
    <xdr:to>
      <xdr:col>34</xdr:col>
      <xdr:colOff>166296</xdr:colOff>
      <xdr:row>24</xdr:row>
      <xdr:rowOff>92796</xdr:rowOff>
    </xdr:to>
    <xdr:sp macro="" textlink="">
      <xdr:nvSpPr>
        <xdr:cNvPr id="17" name="Texte 63">
          <a:extLst>
            <a:ext uri="{FF2B5EF4-FFF2-40B4-BE49-F238E27FC236}">
              <a16:creationId xmlns:a16="http://schemas.microsoft.com/office/drawing/2014/main" id="{00F7EE8B-EF88-814E-AFE6-12F6474BE2B5}"/>
            </a:ext>
          </a:extLst>
        </xdr:cNvPr>
        <xdr:cNvSpPr txBox="1">
          <a:spLocks noChangeArrowheads="1"/>
        </xdr:cNvSpPr>
      </xdr:nvSpPr>
      <xdr:spPr bwMode="auto">
        <a:xfrm>
          <a:off x="14840585" y="3289300"/>
          <a:ext cx="260911" cy="175649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33</xdr:col>
      <xdr:colOff>159385</xdr:colOff>
      <xdr:row>27</xdr:row>
      <xdr:rowOff>907</xdr:rowOff>
    </xdr:from>
    <xdr:to>
      <xdr:col>34</xdr:col>
      <xdr:colOff>164851</xdr:colOff>
      <xdr:row>36</xdr:row>
      <xdr:rowOff>76749</xdr:rowOff>
    </xdr:to>
    <xdr:sp macro="" textlink="">
      <xdr:nvSpPr>
        <xdr:cNvPr id="18" name="Texte 64">
          <a:extLst>
            <a:ext uri="{FF2B5EF4-FFF2-40B4-BE49-F238E27FC236}">
              <a16:creationId xmlns:a16="http://schemas.microsoft.com/office/drawing/2014/main" id="{B2951539-750D-5847-ABAE-0521EF7EBECF}"/>
            </a:ext>
          </a:extLst>
        </xdr:cNvPr>
        <xdr:cNvSpPr txBox="1">
          <a:spLocks noChangeArrowheads="1"/>
        </xdr:cNvSpPr>
      </xdr:nvSpPr>
      <xdr:spPr bwMode="auto">
        <a:xfrm>
          <a:off x="14840585" y="5576207"/>
          <a:ext cx="259466" cy="190464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33</xdr:col>
      <xdr:colOff>116205</xdr:colOff>
      <xdr:row>39</xdr:row>
      <xdr:rowOff>169545</xdr:rowOff>
    </xdr:from>
    <xdr:to>
      <xdr:col>34</xdr:col>
      <xdr:colOff>193266</xdr:colOff>
      <xdr:row>48</xdr:row>
      <xdr:rowOff>165909</xdr:rowOff>
    </xdr:to>
    <xdr:sp macro="" textlink="">
      <xdr:nvSpPr>
        <xdr:cNvPr id="19" name="Texte 65">
          <a:extLst>
            <a:ext uri="{FF2B5EF4-FFF2-40B4-BE49-F238E27FC236}">
              <a16:creationId xmlns:a16="http://schemas.microsoft.com/office/drawing/2014/main" id="{65511C6D-F75F-ED4E-BF15-F8802F3EAC29}"/>
            </a:ext>
          </a:extLst>
        </xdr:cNvPr>
        <xdr:cNvSpPr txBox="1">
          <a:spLocks noChangeArrowheads="1"/>
        </xdr:cNvSpPr>
      </xdr:nvSpPr>
      <xdr:spPr bwMode="auto">
        <a:xfrm>
          <a:off x="14797405" y="8208645"/>
          <a:ext cx="331061" cy="185056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33</xdr:col>
      <xdr:colOff>33655</xdr:colOff>
      <xdr:row>49</xdr:row>
      <xdr:rowOff>78740</xdr:rowOff>
    </xdr:from>
    <xdr:to>
      <xdr:col>34</xdr:col>
      <xdr:colOff>213089</xdr:colOff>
      <xdr:row>53</xdr:row>
      <xdr:rowOff>91440</xdr:rowOff>
    </xdr:to>
    <xdr:sp macro="" textlink="">
      <xdr:nvSpPr>
        <xdr:cNvPr id="20" name="Texte 66">
          <a:extLst>
            <a:ext uri="{FF2B5EF4-FFF2-40B4-BE49-F238E27FC236}">
              <a16:creationId xmlns:a16="http://schemas.microsoft.com/office/drawing/2014/main" id="{A563EAF5-8204-4447-9CD3-886D9E30C3F8}"/>
            </a:ext>
          </a:extLst>
        </xdr:cNvPr>
        <xdr:cNvSpPr txBox="1">
          <a:spLocks noChangeArrowheads="1"/>
        </xdr:cNvSpPr>
      </xdr:nvSpPr>
      <xdr:spPr bwMode="auto">
        <a:xfrm>
          <a:off x="14714855" y="10187940"/>
          <a:ext cx="433434" cy="838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  <xdr:twoCellAnchor>
    <xdr:from>
      <xdr:col>33</xdr:col>
      <xdr:colOff>218440</xdr:colOff>
      <xdr:row>1</xdr:row>
      <xdr:rowOff>2812</xdr:rowOff>
    </xdr:from>
    <xdr:to>
      <xdr:col>34</xdr:col>
      <xdr:colOff>165008</xdr:colOff>
      <xdr:row>2</xdr:row>
      <xdr:rowOff>0</xdr:rowOff>
    </xdr:to>
    <xdr:sp macro="" textlink="">
      <xdr:nvSpPr>
        <xdr:cNvPr id="21" name="Texte 203">
          <a:extLst>
            <a:ext uri="{FF2B5EF4-FFF2-40B4-BE49-F238E27FC236}">
              <a16:creationId xmlns:a16="http://schemas.microsoft.com/office/drawing/2014/main" id="{AD813B15-0D46-844A-99F4-EAE30EA505EB}"/>
            </a:ext>
          </a:extLst>
        </xdr:cNvPr>
        <xdr:cNvSpPr txBox="1">
          <a:spLocks noChangeArrowheads="1"/>
        </xdr:cNvSpPr>
      </xdr:nvSpPr>
      <xdr:spPr bwMode="auto">
        <a:xfrm>
          <a:off x="14899640" y="206012"/>
          <a:ext cx="200568" cy="200388"/>
        </a:xfrm>
        <a:prstGeom prst="rect">
          <a:avLst/>
        </a:prstGeom>
        <a:noFill/>
        <a:ln w="17145">
          <a:solidFill>
            <a:srgbClr val="CB7A1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3</a:t>
          </a:r>
        </a:p>
      </xdr:txBody>
    </xdr:sp>
    <xdr:clientData/>
  </xdr:twoCellAnchor>
  <xdr:twoCellAnchor>
    <xdr:from>
      <xdr:col>11</xdr:col>
      <xdr:colOff>159385</xdr:colOff>
      <xdr:row>16</xdr:row>
      <xdr:rowOff>0</xdr:rowOff>
    </xdr:from>
    <xdr:to>
      <xdr:col>12</xdr:col>
      <xdr:colOff>166296</xdr:colOff>
      <xdr:row>24</xdr:row>
      <xdr:rowOff>92796</xdr:rowOff>
    </xdr:to>
    <xdr:sp macro="" textlink="">
      <xdr:nvSpPr>
        <xdr:cNvPr id="22" name="Texte 63">
          <a:extLst>
            <a:ext uri="{FF2B5EF4-FFF2-40B4-BE49-F238E27FC236}">
              <a16:creationId xmlns:a16="http://schemas.microsoft.com/office/drawing/2014/main" id="{BB5ED99C-7E6B-014D-B78A-BE0D5504CC3D}"/>
            </a:ext>
          </a:extLst>
        </xdr:cNvPr>
        <xdr:cNvSpPr txBox="1">
          <a:spLocks noChangeArrowheads="1"/>
        </xdr:cNvSpPr>
      </xdr:nvSpPr>
      <xdr:spPr bwMode="auto">
        <a:xfrm>
          <a:off x="159385" y="3318387"/>
          <a:ext cx="266373" cy="177247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11</xdr:col>
      <xdr:colOff>159385</xdr:colOff>
      <xdr:row>27</xdr:row>
      <xdr:rowOff>907</xdr:rowOff>
    </xdr:from>
    <xdr:to>
      <xdr:col>12</xdr:col>
      <xdr:colOff>164851</xdr:colOff>
      <xdr:row>36</xdr:row>
      <xdr:rowOff>76749</xdr:rowOff>
    </xdr:to>
    <xdr:sp macro="" textlink="">
      <xdr:nvSpPr>
        <xdr:cNvPr id="23" name="Texte 64">
          <a:extLst>
            <a:ext uri="{FF2B5EF4-FFF2-40B4-BE49-F238E27FC236}">
              <a16:creationId xmlns:a16="http://schemas.microsoft.com/office/drawing/2014/main" id="{B1122B39-E24E-C246-A4E3-E7AAB5912ACB}"/>
            </a:ext>
          </a:extLst>
        </xdr:cNvPr>
        <xdr:cNvSpPr txBox="1">
          <a:spLocks noChangeArrowheads="1"/>
        </xdr:cNvSpPr>
      </xdr:nvSpPr>
      <xdr:spPr bwMode="auto">
        <a:xfrm>
          <a:off x="159385" y="5627144"/>
          <a:ext cx="264928" cy="19193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11</xdr:col>
      <xdr:colOff>116205</xdr:colOff>
      <xdr:row>39</xdr:row>
      <xdr:rowOff>169545</xdr:rowOff>
    </xdr:from>
    <xdr:to>
      <xdr:col>12</xdr:col>
      <xdr:colOff>193266</xdr:colOff>
      <xdr:row>48</xdr:row>
      <xdr:rowOff>165909</xdr:rowOff>
    </xdr:to>
    <xdr:sp macro="" textlink="">
      <xdr:nvSpPr>
        <xdr:cNvPr id="24" name="Texte 65">
          <a:extLst>
            <a:ext uri="{FF2B5EF4-FFF2-40B4-BE49-F238E27FC236}">
              <a16:creationId xmlns:a16="http://schemas.microsoft.com/office/drawing/2014/main" id="{0C4176C1-31AA-9540-BEBA-71D99FFDC272}"/>
            </a:ext>
          </a:extLst>
        </xdr:cNvPr>
        <xdr:cNvSpPr txBox="1">
          <a:spLocks noChangeArrowheads="1"/>
        </xdr:cNvSpPr>
      </xdr:nvSpPr>
      <xdr:spPr bwMode="auto">
        <a:xfrm>
          <a:off x="116205" y="8281158"/>
          <a:ext cx="336523" cy="186722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11</xdr:col>
      <xdr:colOff>33655</xdr:colOff>
      <xdr:row>49</xdr:row>
      <xdr:rowOff>78740</xdr:rowOff>
    </xdr:from>
    <xdr:to>
      <xdr:col>12</xdr:col>
      <xdr:colOff>213089</xdr:colOff>
      <xdr:row>53</xdr:row>
      <xdr:rowOff>91440</xdr:rowOff>
    </xdr:to>
    <xdr:sp macro="" textlink="">
      <xdr:nvSpPr>
        <xdr:cNvPr id="25" name="Texte 66">
          <a:extLst>
            <a:ext uri="{FF2B5EF4-FFF2-40B4-BE49-F238E27FC236}">
              <a16:creationId xmlns:a16="http://schemas.microsoft.com/office/drawing/2014/main" id="{3284CB18-0167-CC41-8BDD-5D587C7B304D}"/>
            </a:ext>
          </a:extLst>
        </xdr:cNvPr>
        <xdr:cNvSpPr txBox="1">
          <a:spLocks noChangeArrowheads="1"/>
        </xdr:cNvSpPr>
      </xdr:nvSpPr>
      <xdr:spPr bwMode="auto">
        <a:xfrm>
          <a:off x="33655" y="10279708"/>
          <a:ext cx="438896" cy="8457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  <xdr:twoCellAnchor>
    <xdr:from>
      <xdr:col>22</xdr:col>
      <xdr:colOff>159385</xdr:colOff>
      <xdr:row>16</xdr:row>
      <xdr:rowOff>0</xdr:rowOff>
    </xdr:from>
    <xdr:to>
      <xdr:col>23</xdr:col>
      <xdr:colOff>166296</xdr:colOff>
      <xdr:row>24</xdr:row>
      <xdr:rowOff>92796</xdr:rowOff>
    </xdr:to>
    <xdr:sp macro="" textlink="">
      <xdr:nvSpPr>
        <xdr:cNvPr id="26" name="Texte 63">
          <a:extLst>
            <a:ext uri="{FF2B5EF4-FFF2-40B4-BE49-F238E27FC236}">
              <a16:creationId xmlns:a16="http://schemas.microsoft.com/office/drawing/2014/main" id="{5DC15586-DECF-AC4D-85D1-717F269019E1}"/>
            </a:ext>
          </a:extLst>
        </xdr:cNvPr>
        <xdr:cNvSpPr txBox="1">
          <a:spLocks noChangeArrowheads="1"/>
        </xdr:cNvSpPr>
      </xdr:nvSpPr>
      <xdr:spPr bwMode="auto">
        <a:xfrm>
          <a:off x="7465299" y="3318387"/>
          <a:ext cx="266373" cy="177247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D'EXPLOITATION</a:t>
          </a:r>
        </a:p>
      </xdr:txBody>
    </xdr:sp>
    <xdr:clientData/>
  </xdr:twoCellAnchor>
  <xdr:twoCellAnchor>
    <xdr:from>
      <xdr:col>22</xdr:col>
      <xdr:colOff>159385</xdr:colOff>
      <xdr:row>27</xdr:row>
      <xdr:rowOff>907</xdr:rowOff>
    </xdr:from>
    <xdr:to>
      <xdr:col>23</xdr:col>
      <xdr:colOff>164851</xdr:colOff>
      <xdr:row>36</xdr:row>
      <xdr:rowOff>76749</xdr:rowOff>
    </xdr:to>
    <xdr:sp macro="" textlink="">
      <xdr:nvSpPr>
        <xdr:cNvPr id="27" name="Texte 64">
          <a:extLst>
            <a:ext uri="{FF2B5EF4-FFF2-40B4-BE49-F238E27FC236}">
              <a16:creationId xmlns:a16="http://schemas.microsoft.com/office/drawing/2014/main" id="{6192ED23-64E0-7A48-B6F4-7A3CD4B9623E}"/>
            </a:ext>
          </a:extLst>
        </xdr:cNvPr>
        <xdr:cNvSpPr txBox="1">
          <a:spLocks noChangeArrowheads="1"/>
        </xdr:cNvSpPr>
      </xdr:nvSpPr>
      <xdr:spPr bwMode="auto">
        <a:xfrm>
          <a:off x="7465299" y="5627144"/>
          <a:ext cx="264928" cy="19193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D'EXPLOITATION</a:t>
          </a:r>
        </a:p>
      </xdr:txBody>
    </xdr:sp>
    <xdr:clientData/>
  </xdr:twoCellAnchor>
  <xdr:twoCellAnchor>
    <xdr:from>
      <xdr:col>22</xdr:col>
      <xdr:colOff>116205</xdr:colOff>
      <xdr:row>39</xdr:row>
      <xdr:rowOff>169545</xdr:rowOff>
    </xdr:from>
    <xdr:to>
      <xdr:col>23</xdr:col>
      <xdr:colOff>193266</xdr:colOff>
      <xdr:row>48</xdr:row>
      <xdr:rowOff>165909</xdr:rowOff>
    </xdr:to>
    <xdr:sp macro="" textlink="">
      <xdr:nvSpPr>
        <xdr:cNvPr id="28" name="Texte 65">
          <a:extLst>
            <a:ext uri="{FF2B5EF4-FFF2-40B4-BE49-F238E27FC236}">
              <a16:creationId xmlns:a16="http://schemas.microsoft.com/office/drawing/2014/main" id="{94BF4273-6CD6-5A41-93A6-5A17F63AA4A1}"/>
            </a:ext>
          </a:extLst>
        </xdr:cNvPr>
        <xdr:cNvSpPr txBox="1">
          <a:spLocks noChangeArrowheads="1"/>
        </xdr:cNvSpPr>
      </xdr:nvSpPr>
      <xdr:spPr bwMode="auto">
        <a:xfrm>
          <a:off x="7422119" y="8281158"/>
          <a:ext cx="336523" cy="186722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PRODUITS FIN.</a:t>
          </a:r>
        </a:p>
      </xdr:txBody>
    </xdr:sp>
    <xdr:clientData/>
  </xdr:twoCellAnchor>
  <xdr:twoCellAnchor>
    <xdr:from>
      <xdr:col>22</xdr:col>
      <xdr:colOff>33655</xdr:colOff>
      <xdr:row>49</xdr:row>
      <xdr:rowOff>78740</xdr:rowOff>
    </xdr:from>
    <xdr:to>
      <xdr:col>23</xdr:col>
      <xdr:colOff>213089</xdr:colOff>
      <xdr:row>53</xdr:row>
      <xdr:rowOff>91440</xdr:rowOff>
    </xdr:to>
    <xdr:sp macro="" textlink="">
      <xdr:nvSpPr>
        <xdr:cNvPr id="29" name="Texte 66">
          <a:extLst>
            <a:ext uri="{FF2B5EF4-FFF2-40B4-BE49-F238E27FC236}">
              <a16:creationId xmlns:a16="http://schemas.microsoft.com/office/drawing/2014/main" id="{FB52A1CE-CC51-F446-9787-BC04D8F47F4E}"/>
            </a:ext>
          </a:extLst>
        </xdr:cNvPr>
        <xdr:cNvSpPr txBox="1">
          <a:spLocks noChangeArrowheads="1"/>
        </xdr:cNvSpPr>
      </xdr:nvSpPr>
      <xdr:spPr bwMode="auto">
        <a:xfrm>
          <a:off x="7339569" y="10279708"/>
          <a:ext cx="438896" cy="8457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FIN.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</xdr:colOff>
      <xdr:row>13</xdr:row>
      <xdr:rowOff>69850</xdr:rowOff>
    </xdr:from>
    <xdr:to>
      <xdr:col>2</xdr:col>
      <xdr:colOff>4570</xdr:colOff>
      <xdr:row>15</xdr:row>
      <xdr:rowOff>142586</xdr:rowOff>
    </xdr:to>
    <xdr:sp macro="" textlink="">
      <xdr:nvSpPr>
        <xdr:cNvPr id="2" name="Texte 67">
          <a:extLst>
            <a:ext uri="{FF2B5EF4-FFF2-40B4-BE49-F238E27FC236}">
              <a16:creationId xmlns:a16="http://schemas.microsoft.com/office/drawing/2014/main" id="{6446F04A-C839-C748-BADB-42AA8884CBEB}"/>
            </a:ext>
          </a:extLst>
        </xdr:cNvPr>
        <xdr:cNvSpPr txBox="1">
          <a:spLocks noChangeArrowheads="1"/>
        </xdr:cNvSpPr>
      </xdr:nvSpPr>
      <xdr:spPr bwMode="auto">
        <a:xfrm>
          <a:off x="33655" y="2495550"/>
          <a:ext cx="428115" cy="47913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lnSpc>
              <a:spcPts val="6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PROD. EXCEPT.</a:t>
          </a:r>
        </a:p>
      </xdr:txBody>
    </xdr:sp>
    <xdr:clientData/>
  </xdr:twoCellAnchor>
  <xdr:twoCellAnchor>
    <xdr:from>
      <xdr:col>0</xdr:col>
      <xdr:colOff>27305</xdr:colOff>
      <xdr:row>39</xdr:row>
      <xdr:rowOff>111760</xdr:rowOff>
    </xdr:from>
    <xdr:to>
      <xdr:col>0</xdr:col>
      <xdr:colOff>223391</xdr:colOff>
      <xdr:row>48</xdr:row>
      <xdr:rowOff>45762</xdr:rowOff>
    </xdr:to>
    <xdr:sp macro="" textlink="">
      <xdr:nvSpPr>
        <xdr:cNvPr id="3" name="Texte 69">
          <a:extLst>
            <a:ext uri="{FF2B5EF4-FFF2-40B4-BE49-F238E27FC236}">
              <a16:creationId xmlns:a16="http://schemas.microsoft.com/office/drawing/2014/main" id="{79E1C81C-1E84-C748-A017-DA2097F1B8C4}"/>
            </a:ext>
          </a:extLst>
        </xdr:cNvPr>
        <xdr:cNvSpPr txBox="1">
          <a:spLocks noChangeArrowheads="1"/>
        </xdr:cNvSpPr>
      </xdr:nvSpPr>
      <xdr:spPr bwMode="auto">
        <a:xfrm>
          <a:off x="27305" y="7947660"/>
          <a:ext cx="196086" cy="21946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0</xdr:col>
      <xdr:colOff>43180</xdr:colOff>
      <xdr:row>17</xdr:row>
      <xdr:rowOff>66040</xdr:rowOff>
    </xdr:from>
    <xdr:to>
      <xdr:col>1</xdr:col>
      <xdr:colOff>171872</xdr:colOff>
      <xdr:row>20</xdr:row>
      <xdr:rowOff>124280</xdr:rowOff>
    </xdr:to>
    <xdr:sp macro="" textlink="">
      <xdr:nvSpPr>
        <xdr:cNvPr id="4" name="Texte 70">
          <a:extLst>
            <a:ext uri="{FF2B5EF4-FFF2-40B4-BE49-F238E27FC236}">
              <a16:creationId xmlns:a16="http://schemas.microsoft.com/office/drawing/2014/main" id="{BC5ECA50-8040-3D42-AC70-75C32FC8A0E3}"/>
            </a:ext>
          </a:extLst>
        </xdr:cNvPr>
        <xdr:cNvSpPr txBox="1">
          <a:spLocks noChangeArrowheads="1"/>
        </xdr:cNvSpPr>
      </xdr:nvSpPr>
      <xdr:spPr bwMode="auto">
        <a:xfrm>
          <a:off x="43180" y="3329940"/>
          <a:ext cx="408092" cy="6805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EXCEPT.</a:t>
          </a:r>
        </a:p>
      </xdr:txBody>
    </xdr:sp>
    <xdr:clientData/>
  </xdr:twoCellAnchor>
  <xdr:twoCellAnchor>
    <xdr:from>
      <xdr:col>0</xdr:col>
      <xdr:colOff>231140</xdr:colOff>
      <xdr:row>0</xdr:row>
      <xdr:rowOff>161290</xdr:rowOff>
    </xdr:from>
    <xdr:to>
      <xdr:col>1</xdr:col>
      <xdr:colOff>169880</xdr:colOff>
      <xdr:row>2</xdr:row>
      <xdr:rowOff>2694</xdr:rowOff>
    </xdr:to>
    <xdr:sp macro="" textlink="">
      <xdr:nvSpPr>
        <xdr:cNvPr id="5" name="Texte 204">
          <a:extLst>
            <a:ext uri="{FF2B5EF4-FFF2-40B4-BE49-F238E27FC236}">
              <a16:creationId xmlns:a16="http://schemas.microsoft.com/office/drawing/2014/main" id="{441EF7BE-E33A-6F4F-8EE2-644E2C3601AA}"/>
            </a:ext>
          </a:extLst>
        </xdr:cNvPr>
        <xdr:cNvSpPr txBox="1">
          <a:spLocks noChangeArrowheads="1"/>
        </xdr:cNvSpPr>
      </xdr:nvSpPr>
      <xdr:spPr bwMode="auto">
        <a:xfrm>
          <a:off x="231140" y="161290"/>
          <a:ext cx="218140" cy="273204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4</a:t>
          </a:r>
        </a:p>
      </xdr:txBody>
    </xdr:sp>
    <xdr:clientData/>
  </xdr:twoCellAnchor>
  <xdr:twoCellAnchor>
    <xdr:from>
      <xdr:col>11</xdr:col>
      <xdr:colOff>33655</xdr:colOff>
      <xdr:row>13</xdr:row>
      <xdr:rowOff>69850</xdr:rowOff>
    </xdr:from>
    <xdr:to>
      <xdr:col>13</xdr:col>
      <xdr:colOff>4570</xdr:colOff>
      <xdr:row>15</xdr:row>
      <xdr:rowOff>142586</xdr:rowOff>
    </xdr:to>
    <xdr:sp macro="" textlink="">
      <xdr:nvSpPr>
        <xdr:cNvPr id="6" name="Texte 67">
          <a:extLst>
            <a:ext uri="{FF2B5EF4-FFF2-40B4-BE49-F238E27FC236}">
              <a16:creationId xmlns:a16="http://schemas.microsoft.com/office/drawing/2014/main" id="{79FF8797-D481-9C4F-9046-7A75980BE277}"/>
            </a:ext>
          </a:extLst>
        </xdr:cNvPr>
        <xdr:cNvSpPr txBox="1">
          <a:spLocks noChangeArrowheads="1"/>
        </xdr:cNvSpPr>
      </xdr:nvSpPr>
      <xdr:spPr bwMode="auto">
        <a:xfrm>
          <a:off x="7920355" y="2495550"/>
          <a:ext cx="428115" cy="47913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lnSpc>
              <a:spcPts val="6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PROD. EXCEPT.</a:t>
          </a:r>
        </a:p>
      </xdr:txBody>
    </xdr:sp>
    <xdr:clientData/>
  </xdr:twoCellAnchor>
  <xdr:twoCellAnchor>
    <xdr:from>
      <xdr:col>11</xdr:col>
      <xdr:colOff>27305</xdr:colOff>
      <xdr:row>39</xdr:row>
      <xdr:rowOff>111760</xdr:rowOff>
    </xdr:from>
    <xdr:to>
      <xdr:col>11</xdr:col>
      <xdr:colOff>223391</xdr:colOff>
      <xdr:row>48</xdr:row>
      <xdr:rowOff>45762</xdr:rowOff>
    </xdr:to>
    <xdr:sp macro="" textlink="">
      <xdr:nvSpPr>
        <xdr:cNvPr id="7" name="Texte 69">
          <a:extLst>
            <a:ext uri="{FF2B5EF4-FFF2-40B4-BE49-F238E27FC236}">
              <a16:creationId xmlns:a16="http://schemas.microsoft.com/office/drawing/2014/main" id="{AE99F427-B637-5048-818B-0157CD865F79}"/>
            </a:ext>
          </a:extLst>
        </xdr:cNvPr>
        <xdr:cNvSpPr txBox="1">
          <a:spLocks noChangeArrowheads="1"/>
        </xdr:cNvSpPr>
      </xdr:nvSpPr>
      <xdr:spPr bwMode="auto">
        <a:xfrm>
          <a:off x="7914005" y="7947660"/>
          <a:ext cx="196086" cy="21946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11</xdr:col>
      <xdr:colOff>43180</xdr:colOff>
      <xdr:row>17</xdr:row>
      <xdr:rowOff>66040</xdr:rowOff>
    </xdr:from>
    <xdr:to>
      <xdr:col>12</xdr:col>
      <xdr:colOff>171872</xdr:colOff>
      <xdr:row>20</xdr:row>
      <xdr:rowOff>124280</xdr:rowOff>
    </xdr:to>
    <xdr:sp macro="" textlink="">
      <xdr:nvSpPr>
        <xdr:cNvPr id="8" name="Texte 70">
          <a:extLst>
            <a:ext uri="{FF2B5EF4-FFF2-40B4-BE49-F238E27FC236}">
              <a16:creationId xmlns:a16="http://schemas.microsoft.com/office/drawing/2014/main" id="{8069B34B-7D9A-5C48-8C3D-F2A62C6B214F}"/>
            </a:ext>
          </a:extLst>
        </xdr:cNvPr>
        <xdr:cNvSpPr txBox="1">
          <a:spLocks noChangeArrowheads="1"/>
        </xdr:cNvSpPr>
      </xdr:nvSpPr>
      <xdr:spPr bwMode="auto">
        <a:xfrm>
          <a:off x="7929880" y="3329940"/>
          <a:ext cx="408092" cy="6805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EXCEPT.</a:t>
          </a:r>
        </a:p>
      </xdr:txBody>
    </xdr:sp>
    <xdr:clientData/>
  </xdr:twoCellAnchor>
  <xdr:twoCellAnchor>
    <xdr:from>
      <xdr:col>11</xdr:col>
      <xdr:colOff>231140</xdr:colOff>
      <xdr:row>0</xdr:row>
      <xdr:rowOff>161290</xdr:rowOff>
    </xdr:from>
    <xdr:to>
      <xdr:col>12</xdr:col>
      <xdr:colOff>169880</xdr:colOff>
      <xdr:row>2</xdr:row>
      <xdr:rowOff>2694</xdr:rowOff>
    </xdr:to>
    <xdr:sp macro="" textlink="">
      <xdr:nvSpPr>
        <xdr:cNvPr id="9" name="Texte 204">
          <a:extLst>
            <a:ext uri="{FF2B5EF4-FFF2-40B4-BE49-F238E27FC236}">
              <a16:creationId xmlns:a16="http://schemas.microsoft.com/office/drawing/2014/main" id="{BD81C04D-CC94-1E42-9BB6-8E70F040EBDB}"/>
            </a:ext>
          </a:extLst>
        </xdr:cNvPr>
        <xdr:cNvSpPr txBox="1">
          <a:spLocks noChangeArrowheads="1"/>
        </xdr:cNvSpPr>
      </xdr:nvSpPr>
      <xdr:spPr bwMode="auto">
        <a:xfrm>
          <a:off x="8117840" y="161290"/>
          <a:ext cx="218140" cy="273204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4</a:t>
          </a:r>
        </a:p>
      </xdr:txBody>
    </xdr:sp>
    <xdr:clientData/>
  </xdr:twoCellAnchor>
  <xdr:twoCellAnchor>
    <xdr:from>
      <xdr:col>22</xdr:col>
      <xdr:colOff>33655</xdr:colOff>
      <xdr:row>13</xdr:row>
      <xdr:rowOff>69850</xdr:rowOff>
    </xdr:from>
    <xdr:to>
      <xdr:col>24</xdr:col>
      <xdr:colOff>4570</xdr:colOff>
      <xdr:row>15</xdr:row>
      <xdr:rowOff>142586</xdr:rowOff>
    </xdr:to>
    <xdr:sp macro="" textlink="">
      <xdr:nvSpPr>
        <xdr:cNvPr id="10" name="Texte 67">
          <a:extLst>
            <a:ext uri="{FF2B5EF4-FFF2-40B4-BE49-F238E27FC236}">
              <a16:creationId xmlns:a16="http://schemas.microsoft.com/office/drawing/2014/main" id="{9B0D6281-086C-2F46-8291-78B468DC0E77}"/>
            </a:ext>
          </a:extLst>
        </xdr:cNvPr>
        <xdr:cNvSpPr txBox="1">
          <a:spLocks noChangeArrowheads="1"/>
        </xdr:cNvSpPr>
      </xdr:nvSpPr>
      <xdr:spPr bwMode="auto">
        <a:xfrm>
          <a:off x="15807055" y="2495550"/>
          <a:ext cx="428115" cy="47913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lnSpc>
              <a:spcPts val="6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PROD. EXCEPT.</a:t>
          </a:r>
        </a:p>
      </xdr:txBody>
    </xdr:sp>
    <xdr:clientData/>
  </xdr:twoCellAnchor>
  <xdr:twoCellAnchor>
    <xdr:from>
      <xdr:col>22</xdr:col>
      <xdr:colOff>27305</xdr:colOff>
      <xdr:row>39</xdr:row>
      <xdr:rowOff>111760</xdr:rowOff>
    </xdr:from>
    <xdr:to>
      <xdr:col>22</xdr:col>
      <xdr:colOff>223391</xdr:colOff>
      <xdr:row>48</xdr:row>
      <xdr:rowOff>45762</xdr:rowOff>
    </xdr:to>
    <xdr:sp macro="" textlink="">
      <xdr:nvSpPr>
        <xdr:cNvPr id="11" name="Texte 69">
          <a:extLst>
            <a:ext uri="{FF2B5EF4-FFF2-40B4-BE49-F238E27FC236}">
              <a16:creationId xmlns:a16="http://schemas.microsoft.com/office/drawing/2014/main" id="{BC078F83-1DC4-0E4D-A2C7-2F27958A3628}"/>
            </a:ext>
          </a:extLst>
        </xdr:cNvPr>
        <xdr:cNvSpPr txBox="1">
          <a:spLocks noChangeArrowheads="1"/>
        </xdr:cNvSpPr>
      </xdr:nvSpPr>
      <xdr:spPr bwMode="auto">
        <a:xfrm>
          <a:off x="15800705" y="7947660"/>
          <a:ext cx="196086" cy="21946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22</xdr:col>
      <xdr:colOff>43180</xdr:colOff>
      <xdr:row>17</xdr:row>
      <xdr:rowOff>66040</xdr:rowOff>
    </xdr:from>
    <xdr:to>
      <xdr:col>23</xdr:col>
      <xdr:colOff>171872</xdr:colOff>
      <xdr:row>20</xdr:row>
      <xdr:rowOff>124280</xdr:rowOff>
    </xdr:to>
    <xdr:sp macro="" textlink="">
      <xdr:nvSpPr>
        <xdr:cNvPr id="12" name="Texte 70">
          <a:extLst>
            <a:ext uri="{FF2B5EF4-FFF2-40B4-BE49-F238E27FC236}">
              <a16:creationId xmlns:a16="http://schemas.microsoft.com/office/drawing/2014/main" id="{90223434-3839-E64F-A358-B36B27BB86DC}"/>
            </a:ext>
          </a:extLst>
        </xdr:cNvPr>
        <xdr:cNvSpPr txBox="1">
          <a:spLocks noChangeArrowheads="1"/>
        </xdr:cNvSpPr>
      </xdr:nvSpPr>
      <xdr:spPr bwMode="auto">
        <a:xfrm>
          <a:off x="15816580" y="3329940"/>
          <a:ext cx="408092" cy="6805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EXCEPT.</a:t>
          </a:r>
        </a:p>
      </xdr:txBody>
    </xdr:sp>
    <xdr:clientData/>
  </xdr:twoCellAnchor>
  <xdr:twoCellAnchor>
    <xdr:from>
      <xdr:col>22</xdr:col>
      <xdr:colOff>231140</xdr:colOff>
      <xdr:row>0</xdr:row>
      <xdr:rowOff>161290</xdr:rowOff>
    </xdr:from>
    <xdr:to>
      <xdr:col>23</xdr:col>
      <xdr:colOff>169880</xdr:colOff>
      <xdr:row>2</xdr:row>
      <xdr:rowOff>2694</xdr:rowOff>
    </xdr:to>
    <xdr:sp macro="" textlink="">
      <xdr:nvSpPr>
        <xdr:cNvPr id="13" name="Texte 204">
          <a:extLst>
            <a:ext uri="{FF2B5EF4-FFF2-40B4-BE49-F238E27FC236}">
              <a16:creationId xmlns:a16="http://schemas.microsoft.com/office/drawing/2014/main" id="{DB71A4A0-5C25-BC44-81FC-9B79779A9BF6}"/>
            </a:ext>
          </a:extLst>
        </xdr:cNvPr>
        <xdr:cNvSpPr txBox="1">
          <a:spLocks noChangeArrowheads="1"/>
        </xdr:cNvSpPr>
      </xdr:nvSpPr>
      <xdr:spPr bwMode="auto">
        <a:xfrm>
          <a:off x="16004540" y="161290"/>
          <a:ext cx="218140" cy="273204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4</a:t>
          </a:r>
        </a:p>
      </xdr:txBody>
    </xdr:sp>
    <xdr:clientData/>
  </xdr:twoCellAnchor>
  <xdr:twoCellAnchor>
    <xdr:from>
      <xdr:col>33</xdr:col>
      <xdr:colOff>33655</xdr:colOff>
      <xdr:row>13</xdr:row>
      <xdr:rowOff>69850</xdr:rowOff>
    </xdr:from>
    <xdr:to>
      <xdr:col>35</xdr:col>
      <xdr:colOff>4570</xdr:colOff>
      <xdr:row>15</xdr:row>
      <xdr:rowOff>142586</xdr:rowOff>
    </xdr:to>
    <xdr:sp macro="" textlink="">
      <xdr:nvSpPr>
        <xdr:cNvPr id="14" name="Texte 67">
          <a:extLst>
            <a:ext uri="{FF2B5EF4-FFF2-40B4-BE49-F238E27FC236}">
              <a16:creationId xmlns:a16="http://schemas.microsoft.com/office/drawing/2014/main" id="{F23C83F7-14CE-024B-B9EC-950D278B7A5D}"/>
            </a:ext>
          </a:extLst>
        </xdr:cNvPr>
        <xdr:cNvSpPr txBox="1">
          <a:spLocks noChangeArrowheads="1"/>
        </xdr:cNvSpPr>
      </xdr:nvSpPr>
      <xdr:spPr bwMode="auto">
        <a:xfrm>
          <a:off x="15807055" y="2495550"/>
          <a:ext cx="428115" cy="47913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lnSpc>
              <a:spcPts val="6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PROD. EXCEPT.</a:t>
          </a:r>
        </a:p>
      </xdr:txBody>
    </xdr:sp>
    <xdr:clientData/>
  </xdr:twoCellAnchor>
  <xdr:twoCellAnchor>
    <xdr:from>
      <xdr:col>33</xdr:col>
      <xdr:colOff>27305</xdr:colOff>
      <xdr:row>39</xdr:row>
      <xdr:rowOff>111760</xdr:rowOff>
    </xdr:from>
    <xdr:to>
      <xdr:col>33</xdr:col>
      <xdr:colOff>223391</xdr:colOff>
      <xdr:row>48</xdr:row>
      <xdr:rowOff>45762</xdr:rowOff>
    </xdr:to>
    <xdr:sp macro="" textlink="">
      <xdr:nvSpPr>
        <xdr:cNvPr id="15" name="Texte 69">
          <a:extLst>
            <a:ext uri="{FF2B5EF4-FFF2-40B4-BE49-F238E27FC236}">
              <a16:creationId xmlns:a16="http://schemas.microsoft.com/office/drawing/2014/main" id="{289E1BBC-BCC5-F54C-AA66-24272697750C}"/>
            </a:ext>
          </a:extLst>
        </xdr:cNvPr>
        <xdr:cNvSpPr txBox="1">
          <a:spLocks noChangeArrowheads="1"/>
        </xdr:cNvSpPr>
      </xdr:nvSpPr>
      <xdr:spPr bwMode="auto">
        <a:xfrm>
          <a:off x="15800705" y="7947660"/>
          <a:ext cx="196086" cy="21946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RENVOIS</a:t>
          </a:r>
        </a:p>
      </xdr:txBody>
    </xdr:sp>
    <xdr:clientData/>
  </xdr:twoCellAnchor>
  <xdr:twoCellAnchor>
    <xdr:from>
      <xdr:col>33</xdr:col>
      <xdr:colOff>43180</xdr:colOff>
      <xdr:row>17</xdr:row>
      <xdr:rowOff>66040</xdr:rowOff>
    </xdr:from>
    <xdr:to>
      <xdr:col>34</xdr:col>
      <xdr:colOff>171872</xdr:colOff>
      <xdr:row>20</xdr:row>
      <xdr:rowOff>124280</xdr:rowOff>
    </xdr:to>
    <xdr:sp macro="" textlink="">
      <xdr:nvSpPr>
        <xdr:cNvPr id="16" name="Texte 70">
          <a:extLst>
            <a:ext uri="{FF2B5EF4-FFF2-40B4-BE49-F238E27FC236}">
              <a16:creationId xmlns:a16="http://schemas.microsoft.com/office/drawing/2014/main" id="{734EC83A-276D-E947-BEE1-C6EE3E4261B5}"/>
            </a:ext>
          </a:extLst>
        </xdr:cNvPr>
        <xdr:cNvSpPr txBox="1">
          <a:spLocks noChangeArrowheads="1"/>
        </xdr:cNvSpPr>
      </xdr:nvSpPr>
      <xdr:spPr bwMode="auto">
        <a:xfrm>
          <a:off x="15816580" y="3329940"/>
          <a:ext cx="408092" cy="6805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CHARGES EXCEPT.</a:t>
          </a:r>
        </a:p>
      </xdr:txBody>
    </xdr:sp>
    <xdr:clientData/>
  </xdr:twoCellAnchor>
  <xdr:twoCellAnchor>
    <xdr:from>
      <xdr:col>33</xdr:col>
      <xdr:colOff>231140</xdr:colOff>
      <xdr:row>0</xdr:row>
      <xdr:rowOff>161290</xdr:rowOff>
    </xdr:from>
    <xdr:to>
      <xdr:col>34</xdr:col>
      <xdr:colOff>169880</xdr:colOff>
      <xdr:row>2</xdr:row>
      <xdr:rowOff>2694</xdr:rowOff>
    </xdr:to>
    <xdr:sp macro="" textlink="">
      <xdr:nvSpPr>
        <xdr:cNvPr id="17" name="Texte 204">
          <a:extLst>
            <a:ext uri="{FF2B5EF4-FFF2-40B4-BE49-F238E27FC236}">
              <a16:creationId xmlns:a16="http://schemas.microsoft.com/office/drawing/2014/main" id="{27045D67-9ABD-1747-A0C0-83FB40062F40}"/>
            </a:ext>
          </a:extLst>
        </xdr:cNvPr>
        <xdr:cNvSpPr txBox="1">
          <a:spLocks noChangeArrowheads="1"/>
        </xdr:cNvSpPr>
      </xdr:nvSpPr>
      <xdr:spPr bwMode="auto">
        <a:xfrm>
          <a:off x="16004540" y="161290"/>
          <a:ext cx="218140" cy="273204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114935</xdr:colOff>
      <xdr:row>7</xdr:row>
      <xdr:rowOff>13970</xdr:rowOff>
    </xdr:from>
    <xdr:to>
      <xdr:col>2</xdr:col>
      <xdr:colOff>46820</xdr:colOff>
      <xdr:row>10</xdr:row>
      <xdr:rowOff>214</xdr:rowOff>
    </xdr:to>
    <xdr:sp macro="" textlink="">
      <xdr:nvSpPr>
        <xdr:cNvPr id="2" name="Texte 82">
          <a:extLst>
            <a:ext uri="{FF2B5EF4-FFF2-40B4-BE49-F238E27FC236}">
              <a16:creationId xmlns:a16="http://schemas.microsoft.com/office/drawing/2014/main" id="{32AEA2BA-33FC-054A-81FF-90A2B8A4DF1E}"/>
            </a:ext>
          </a:extLst>
        </xdr:cNvPr>
        <xdr:cNvSpPr txBox="1">
          <a:spLocks noChangeArrowheads="1"/>
        </xdr:cNvSpPr>
      </xdr:nvSpPr>
      <xdr:spPr bwMode="auto">
        <a:xfrm>
          <a:off x="2546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1</xdr:col>
      <xdr:colOff>109855</xdr:colOff>
      <xdr:row>11</xdr:row>
      <xdr:rowOff>61595</xdr:rowOff>
    </xdr:from>
    <xdr:to>
      <xdr:col>2</xdr:col>
      <xdr:colOff>36949</xdr:colOff>
      <xdr:row>20</xdr:row>
      <xdr:rowOff>116923</xdr:rowOff>
    </xdr:to>
    <xdr:sp macro="" textlink="">
      <xdr:nvSpPr>
        <xdr:cNvPr id="3" name="Texte 83">
          <a:extLst>
            <a:ext uri="{FF2B5EF4-FFF2-40B4-BE49-F238E27FC236}">
              <a16:creationId xmlns:a16="http://schemas.microsoft.com/office/drawing/2014/main" id="{5722091F-9580-2441-9B7D-1F5DC945C0C4}"/>
            </a:ext>
          </a:extLst>
        </xdr:cNvPr>
        <xdr:cNvSpPr txBox="1">
          <a:spLocks noChangeArrowheads="1"/>
        </xdr:cNvSpPr>
      </xdr:nvSpPr>
      <xdr:spPr bwMode="auto">
        <a:xfrm>
          <a:off x="2495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4</xdr:col>
      <xdr:colOff>167640</xdr:colOff>
      <xdr:row>0</xdr:row>
      <xdr:rowOff>91440</xdr:rowOff>
    </xdr:from>
    <xdr:to>
      <xdr:col>4</xdr:col>
      <xdr:colOff>419076</xdr:colOff>
      <xdr:row>2</xdr:row>
      <xdr:rowOff>45996</xdr:rowOff>
    </xdr:to>
    <xdr:sp macro="" textlink="">
      <xdr:nvSpPr>
        <xdr:cNvPr id="4" name="Texte 210">
          <a:extLst>
            <a:ext uri="{FF2B5EF4-FFF2-40B4-BE49-F238E27FC236}">
              <a16:creationId xmlns:a16="http://schemas.microsoft.com/office/drawing/2014/main" id="{B328E6F8-BEF3-C445-AB2E-EF795EE15B29}"/>
            </a:ext>
          </a:extLst>
        </xdr:cNvPr>
        <xdr:cNvSpPr txBox="1">
          <a:spLocks noChangeArrowheads="1"/>
        </xdr:cNvSpPr>
      </xdr:nvSpPr>
      <xdr:spPr bwMode="auto">
        <a:xfrm>
          <a:off x="1704340" y="91440"/>
          <a:ext cx="251436" cy="373656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8</a:t>
          </a:r>
        </a:p>
      </xdr:txBody>
    </xdr:sp>
    <xdr:clientData/>
  </xdr:twoCellAnchor>
  <xdr:twoCellAnchor>
    <xdr:from>
      <xdr:col>17</xdr:col>
      <xdr:colOff>114935</xdr:colOff>
      <xdr:row>7</xdr:row>
      <xdr:rowOff>13970</xdr:rowOff>
    </xdr:from>
    <xdr:to>
      <xdr:col>18</xdr:col>
      <xdr:colOff>46820</xdr:colOff>
      <xdr:row>10</xdr:row>
      <xdr:rowOff>214</xdr:rowOff>
    </xdr:to>
    <xdr:sp macro="" textlink="">
      <xdr:nvSpPr>
        <xdr:cNvPr id="5" name="Texte 82">
          <a:extLst>
            <a:ext uri="{FF2B5EF4-FFF2-40B4-BE49-F238E27FC236}">
              <a16:creationId xmlns:a16="http://schemas.microsoft.com/office/drawing/2014/main" id="{7F43E01A-15CB-244C-9B47-6D3B5448E67C}"/>
            </a:ext>
          </a:extLst>
        </xdr:cNvPr>
        <xdr:cNvSpPr txBox="1">
          <a:spLocks noChangeArrowheads="1"/>
        </xdr:cNvSpPr>
      </xdr:nvSpPr>
      <xdr:spPr bwMode="auto">
        <a:xfrm>
          <a:off x="84334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17</xdr:col>
      <xdr:colOff>109855</xdr:colOff>
      <xdr:row>11</xdr:row>
      <xdr:rowOff>61595</xdr:rowOff>
    </xdr:from>
    <xdr:to>
      <xdr:col>18</xdr:col>
      <xdr:colOff>36949</xdr:colOff>
      <xdr:row>20</xdr:row>
      <xdr:rowOff>116923</xdr:rowOff>
    </xdr:to>
    <xdr:sp macro="" textlink="">
      <xdr:nvSpPr>
        <xdr:cNvPr id="6" name="Texte 83">
          <a:extLst>
            <a:ext uri="{FF2B5EF4-FFF2-40B4-BE49-F238E27FC236}">
              <a16:creationId xmlns:a16="http://schemas.microsoft.com/office/drawing/2014/main" id="{031DB162-86A5-044D-B49C-C2135FBCB64F}"/>
            </a:ext>
          </a:extLst>
        </xdr:cNvPr>
        <xdr:cNvSpPr txBox="1">
          <a:spLocks noChangeArrowheads="1"/>
        </xdr:cNvSpPr>
      </xdr:nvSpPr>
      <xdr:spPr bwMode="auto">
        <a:xfrm>
          <a:off x="84283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20</xdr:col>
      <xdr:colOff>167640</xdr:colOff>
      <xdr:row>0</xdr:row>
      <xdr:rowOff>91440</xdr:rowOff>
    </xdr:from>
    <xdr:to>
      <xdr:col>20</xdr:col>
      <xdr:colOff>419076</xdr:colOff>
      <xdr:row>2</xdr:row>
      <xdr:rowOff>45996</xdr:rowOff>
    </xdr:to>
    <xdr:sp macro="" textlink="">
      <xdr:nvSpPr>
        <xdr:cNvPr id="7" name="Texte 210">
          <a:extLst>
            <a:ext uri="{FF2B5EF4-FFF2-40B4-BE49-F238E27FC236}">
              <a16:creationId xmlns:a16="http://schemas.microsoft.com/office/drawing/2014/main" id="{5D2E25B1-8426-7744-A29A-14A9FCFEE3F6}"/>
            </a:ext>
          </a:extLst>
        </xdr:cNvPr>
        <xdr:cNvSpPr txBox="1">
          <a:spLocks noChangeArrowheads="1"/>
        </xdr:cNvSpPr>
      </xdr:nvSpPr>
      <xdr:spPr bwMode="auto">
        <a:xfrm>
          <a:off x="9883140" y="91440"/>
          <a:ext cx="251436" cy="373656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8</a:t>
          </a:r>
        </a:p>
      </xdr:txBody>
    </xdr:sp>
    <xdr:clientData/>
  </xdr:twoCellAnchor>
  <xdr:twoCellAnchor>
    <xdr:from>
      <xdr:col>33</xdr:col>
      <xdr:colOff>114935</xdr:colOff>
      <xdr:row>7</xdr:row>
      <xdr:rowOff>13970</xdr:rowOff>
    </xdr:from>
    <xdr:to>
      <xdr:col>34</xdr:col>
      <xdr:colOff>46820</xdr:colOff>
      <xdr:row>10</xdr:row>
      <xdr:rowOff>214</xdr:rowOff>
    </xdr:to>
    <xdr:sp macro="" textlink="">
      <xdr:nvSpPr>
        <xdr:cNvPr id="8" name="Texte 82">
          <a:extLst>
            <a:ext uri="{FF2B5EF4-FFF2-40B4-BE49-F238E27FC236}">
              <a16:creationId xmlns:a16="http://schemas.microsoft.com/office/drawing/2014/main" id="{66A26419-1E9D-CD41-8D71-2E80A19E06EC}"/>
            </a:ext>
          </a:extLst>
        </xdr:cNvPr>
        <xdr:cNvSpPr txBox="1">
          <a:spLocks noChangeArrowheads="1"/>
        </xdr:cNvSpPr>
      </xdr:nvSpPr>
      <xdr:spPr bwMode="auto">
        <a:xfrm>
          <a:off x="166122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33</xdr:col>
      <xdr:colOff>109855</xdr:colOff>
      <xdr:row>11</xdr:row>
      <xdr:rowOff>61595</xdr:rowOff>
    </xdr:from>
    <xdr:to>
      <xdr:col>34</xdr:col>
      <xdr:colOff>36949</xdr:colOff>
      <xdr:row>20</xdr:row>
      <xdr:rowOff>116923</xdr:rowOff>
    </xdr:to>
    <xdr:sp macro="" textlink="">
      <xdr:nvSpPr>
        <xdr:cNvPr id="9" name="Texte 83">
          <a:extLst>
            <a:ext uri="{FF2B5EF4-FFF2-40B4-BE49-F238E27FC236}">
              <a16:creationId xmlns:a16="http://schemas.microsoft.com/office/drawing/2014/main" id="{8B2035A4-054A-F941-A620-3860FA8812D8}"/>
            </a:ext>
          </a:extLst>
        </xdr:cNvPr>
        <xdr:cNvSpPr txBox="1">
          <a:spLocks noChangeArrowheads="1"/>
        </xdr:cNvSpPr>
      </xdr:nvSpPr>
      <xdr:spPr bwMode="auto">
        <a:xfrm>
          <a:off x="166071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36</xdr:col>
      <xdr:colOff>167640</xdr:colOff>
      <xdr:row>0</xdr:row>
      <xdr:rowOff>91440</xdr:rowOff>
    </xdr:from>
    <xdr:to>
      <xdr:col>36</xdr:col>
      <xdr:colOff>419076</xdr:colOff>
      <xdr:row>2</xdr:row>
      <xdr:rowOff>45996</xdr:rowOff>
    </xdr:to>
    <xdr:sp macro="" textlink="">
      <xdr:nvSpPr>
        <xdr:cNvPr id="10" name="Texte 210">
          <a:extLst>
            <a:ext uri="{FF2B5EF4-FFF2-40B4-BE49-F238E27FC236}">
              <a16:creationId xmlns:a16="http://schemas.microsoft.com/office/drawing/2014/main" id="{06376C50-4060-B245-9E97-05992F05D02C}"/>
            </a:ext>
          </a:extLst>
        </xdr:cNvPr>
        <xdr:cNvSpPr txBox="1">
          <a:spLocks noChangeArrowheads="1"/>
        </xdr:cNvSpPr>
      </xdr:nvSpPr>
      <xdr:spPr bwMode="auto">
        <a:xfrm>
          <a:off x="18061940" y="91440"/>
          <a:ext cx="251436" cy="373656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8</a:t>
          </a:r>
        </a:p>
      </xdr:txBody>
    </xdr:sp>
    <xdr:clientData/>
  </xdr:twoCellAnchor>
  <xdr:twoCellAnchor>
    <xdr:from>
      <xdr:col>49</xdr:col>
      <xdr:colOff>114935</xdr:colOff>
      <xdr:row>7</xdr:row>
      <xdr:rowOff>13970</xdr:rowOff>
    </xdr:from>
    <xdr:to>
      <xdr:col>50</xdr:col>
      <xdr:colOff>46820</xdr:colOff>
      <xdr:row>10</xdr:row>
      <xdr:rowOff>214</xdr:rowOff>
    </xdr:to>
    <xdr:sp macro="" textlink="">
      <xdr:nvSpPr>
        <xdr:cNvPr id="11" name="Texte 82">
          <a:extLst>
            <a:ext uri="{FF2B5EF4-FFF2-40B4-BE49-F238E27FC236}">
              <a16:creationId xmlns:a16="http://schemas.microsoft.com/office/drawing/2014/main" id="{E04CD717-D0F2-C143-8863-A06F3B494C37}"/>
            </a:ext>
          </a:extLst>
        </xdr:cNvPr>
        <xdr:cNvSpPr txBox="1">
          <a:spLocks noChangeArrowheads="1"/>
        </xdr:cNvSpPr>
      </xdr:nvSpPr>
      <xdr:spPr bwMode="auto">
        <a:xfrm>
          <a:off x="247910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49</xdr:col>
      <xdr:colOff>109855</xdr:colOff>
      <xdr:row>11</xdr:row>
      <xdr:rowOff>61595</xdr:rowOff>
    </xdr:from>
    <xdr:to>
      <xdr:col>50</xdr:col>
      <xdr:colOff>36949</xdr:colOff>
      <xdr:row>20</xdr:row>
      <xdr:rowOff>116923</xdr:rowOff>
    </xdr:to>
    <xdr:sp macro="" textlink="">
      <xdr:nvSpPr>
        <xdr:cNvPr id="12" name="Texte 83">
          <a:extLst>
            <a:ext uri="{FF2B5EF4-FFF2-40B4-BE49-F238E27FC236}">
              <a16:creationId xmlns:a16="http://schemas.microsoft.com/office/drawing/2014/main" id="{A74B2230-37CA-184C-834B-87D711EF0BBA}"/>
            </a:ext>
          </a:extLst>
        </xdr:cNvPr>
        <xdr:cNvSpPr txBox="1">
          <a:spLocks noChangeArrowheads="1"/>
        </xdr:cNvSpPr>
      </xdr:nvSpPr>
      <xdr:spPr bwMode="auto">
        <a:xfrm>
          <a:off x="247859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52</xdr:col>
      <xdr:colOff>167640</xdr:colOff>
      <xdr:row>0</xdr:row>
      <xdr:rowOff>91440</xdr:rowOff>
    </xdr:from>
    <xdr:to>
      <xdr:col>52</xdr:col>
      <xdr:colOff>419076</xdr:colOff>
      <xdr:row>2</xdr:row>
      <xdr:rowOff>45996</xdr:rowOff>
    </xdr:to>
    <xdr:sp macro="" textlink="">
      <xdr:nvSpPr>
        <xdr:cNvPr id="13" name="Texte 210">
          <a:extLst>
            <a:ext uri="{FF2B5EF4-FFF2-40B4-BE49-F238E27FC236}">
              <a16:creationId xmlns:a16="http://schemas.microsoft.com/office/drawing/2014/main" id="{A7FD2894-5438-F54D-9C17-5653BE9EE0EC}"/>
            </a:ext>
          </a:extLst>
        </xdr:cNvPr>
        <xdr:cNvSpPr txBox="1">
          <a:spLocks noChangeArrowheads="1"/>
        </xdr:cNvSpPr>
      </xdr:nvSpPr>
      <xdr:spPr bwMode="auto">
        <a:xfrm>
          <a:off x="26240740" y="91440"/>
          <a:ext cx="251436" cy="373656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8</a:t>
          </a:r>
        </a:p>
      </xdr:txBody>
    </xdr:sp>
    <xdr:clientData/>
  </xdr:twoCellAnchor>
  <xdr:twoCellAnchor>
    <xdr:from>
      <xdr:col>65</xdr:col>
      <xdr:colOff>114935</xdr:colOff>
      <xdr:row>7</xdr:row>
      <xdr:rowOff>13970</xdr:rowOff>
    </xdr:from>
    <xdr:to>
      <xdr:col>66</xdr:col>
      <xdr:colOff>46820</xdr:colOff>
      <xdr:row>10</xdr:row>
      <xdr:rowOff>214</xdr:rowOff>
    </xdr:to>
    <xdr:sp macro="" textlink="">
      <xdr:nvSpPr>
        <xdr:cNvPr id="14" name="Texte 82">
          <a:extLst>
            <a:ext uri="{FF2B5EF4-FFF2-40B4-BE49-F238E27FC236}">
              <a16:creationId xmlns:a16="http://schemas.microsoft.com/office/drawing/2014/main" id="{9DE15AF2-3C4B-634A-8028-02019008A9DB}"/>
            </a:ext>
          </a:extLst>
        </xdr:cNvPr>
        <xdr:cNvSpPr txBox="1">
          <a:spLocks noChangeArrowheads="1"/>
        </xdr:cNvSpPr>
      </xdr:nvSpPr>
      <xdr:spPr bwMode="auto">
        <a:xfrm>
          <a:off x="247910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65</xdr:col>
      <xdr:colOff>109855</xdr:colOff>
      <xdr:row>11</xdr:row>
      <xdr:rowOff>61595</xdr:rowOff>
    </xdr:from>
    <xdr:to>
      <xdr:col>66</xdr:col>
      <xdr:colOff>36949</xdr:colOff>
      <xdr:row>20</xdr:row>
      <xdr:rowOff>116923</xdr:rowOff>
    </xdr:to>
    <xdr:sp macro="" textlink="">
      <xdr:nvSpPr>
        <xdr:cNvPr id="15" name="Texte 83">
          <a:extLst>
            <a:ext uri="{FF2B5EF4-FFF2-40B4-BE49-F238E27FC236}">
              <a16:creationId xmlns:a16="http://schemas.microsoft.com/office/drawing/2014/main" id="{C3F06EAD-54B2-FF4E-9F23-8CB991F5E7E6}"/>
            </a:ext>
          </a:extLst>
        </xdr:cNvPr>
        <xdr:cNvSpPr txBox="1">
          <a:spLocks noChangeArrowheads="1"/>
        </xdr:cNvSpPr>
      </xdr:nvSpPr>
      <xdr:spPr bwMode="auto">
        <a:xfrm>
          <a:off x="247859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68</xdr:col>
      <xdr:colOff>167640</xdr:colOff>
      <xdr:row>0</xdr:row>
      <xdr:rowOff>91440</xdr:rowOff>
    </xdr:from>
    <xdr:to>
      <xdr:col>68</xdr:col>
      <xdr:colOff>419076</xdr:colOff>
      <xdr:row>2</xdr:row>
      <xdr:rowOff>45996</xdr:rowOff>
    </xdr:to>
    <xdr:sp macro="" textlink="">
      <xdr:nvSpPr>
        <xdr:cNvPr id="16" name="Texte 210">
          <a:extLst>
            <a:ext uri="{FF2B5EF4-FFF2-40B4-BE49-F238E27FC236}">
              <a16:creationId xmlns:a16="http://schemas.microsoft.com/office/drawing/2014/main" id="{748CD8A6-41A4-5048-8774-175C055F8B2C}"/>
            </a:ext>
          </a:extLst>
        </xdr:cNvPr>
        <xdr:cNvSpPr txBox="1">
          <a:spLocks noChangeArrowheads="1"/>
        </xdr:cNvSpPr>
      </xdr:nvSpPr>
      <xdr:spPr bwMode="auto">
        <a:xfrm>
          <a:off x="26240740" y="91440"/>
          <a:ext cx="251436" cy="373656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8</a:t>
          </a:r>
        </a:p>
      </xdr:txBody>
    </xdr:sp>
    <xdr:clientData/>
  </xdr:twoCellAnchor>
  <xdr:twoCellAnchor>
    <xdr:from>
      <xdr:col>17</xdr:col>
      <xdr:colOff>114935</xdr:colOff>
      <xdr:row>7</xdr:row>
      <xdr:rowOff>13970</xdr:rowOff>
    </xdr:from>
    <xdr:to>
      <xdr:col>18</xdr:col>
      <xdr:colOff>46820</xdr:colOff>
      <xdr:row>10</xdr:row>
      <xdr:rowOff>214</xdr:rowOff>
    </xdr:to>
    <xdr:sp macro="" textlink="">
      <xdr:nvSpPr>
        <xdr:cNvPr id="17" name="Texte 82">
          <a:extLst>
            <a:ext uri="{FF2B5EF4-FFF2-40B4-BE49-F238E27FC236}">
              <a16:creationId xmlns:a16="http://schemas.microsoft.com/office/drawing/2014/main" id="{23A70FF6-EFE8-4F46-BFE5-18F6F521876B}"/>
            </a:ext>
          </a:extLst>
        </xdr:cNvPr>
        <xdr:cNvSpPr txBox="1">
          <a:spLocks noChangeArrowheads="1"/>
        </xdr:cNvSpPr>
      </xdr:nvSpPr>
      <xdr:spPr bwMode="auto">
        <a:xfrm>
          <a:off x="2546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17</xdr:col>
      <xdr:colOff>109855</xdr:colOff>
      <xdr:row>11</xdr:row>
      <xdr:rowOff>61595</xdr:rowOff>
    </xdr:from>
    <xdr:to>
      <xdr:col>18</xdr:col>
      <xdr:colOff>36949</xdr:colOff>
      <xdr:row>20</xdr:row>
      <xdr:rowOff>116923</xdr:rowOff>
    </xdr:to>
    <xdr:sp macro="" textlink="">
      <xdr:nvSpPr>
        <xdr:cNvPr id="18" name="Texte 83">
          <a:extLst>
            <a:ext uri="{FF2B5EF4-FFF2-40B4-BE49-F238E27FC236}">
              <a16:creationId xmlns:a16="http://schemas.microsoft.com/office/drawing/2014/main" id="{343285B1-58B5-5049-B4DA-344054A77874}"/>
            </a:ext>
          </a:extLst>
        </xdr:cNvPr>
        <xdr:cNvSpPr txBox="1">
          <a:spLocks noChangeArrowheads="1"/>
        </xdr:cNvSpPr>
      </xdr:nvSpPr>
      <xdr:spPr bwMode="auto">
        <a:xfrm>
          <a:off x="2495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  <xdr:twoCellAnchor>
    <xdr:from>
      <xdr:col>33</xdr:col>
      <xdr:colOff>114935</xdr:colOff>
      <xdr:row>7</xdr:row>
      <xdr:rowOff>13970</xdr:rowOff>
    </xdr:from>
    <xdr:to>
      <xdr:col>34</xdr:col>
      <xdr:colOff>46820</xdr:colOff>
      <xdr:row>10</xdr:row>
      <xdr:rowOff>214</xdr:rowOff>
    </xdr:to>
    <xdr:sp macro="" textlink="">
      <xdr:nvSpPr>
        <xdr:cNvPr id="19" name="Texte 82">
          <a:extLst>
            <a:ext uri="{FF2B5EF4-FFF2-40B4-BE49-F238E27FC236}">
              <a16:creationId xmlns:a16="http://schemas.microsoft.com/office/drawing/2014/main" id="{85D4ADED-FB29-224F-86FF-23C588F29892}"/>
            </a:ext>
          </a:extLst>
        </xdr:cNvPr>
        <xdr:cNvSpPr txBox="1">
          <a:spLocks noChangeArrowheads="1"/>
        </xdr:cNvSpPr>
      </xdr:nvSpPr>
      <xdr:spPr bwMode="auto">
        <a:xfrm>
          <a:off x="8433435" y="1487170"/>
          <a:ext cx="401785" cy="6085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actif immo</a:t>
          </a:r>
        </a:p>
      </xdr:txBody>
    </xdr:sp>
    <xdr:clientData/>
  </xdr:twoCellAnchor>
  <xdr:twoCellAnchor>
    <xdr:from>
      <xdr:col>33</xdr:col>
      <xdr:colOff>109855</xdr:colOff>
      <xdr:row>11</xdr:row>
      <xdr:rowOff>61595</xdr:rowOff>
    </xdr:from>
    <xdr:to>
      <xdr:col>34</xdr:col>
      <xdr:colOff>36949</xdr:colOff>
      <xdr:row>20</xdr:row>
      <xdr:rowOff>116923</xdr:rowOff>
    </xdr:to>
    <xdr:sp macro="" textlink="">
      <xdr:nvSpPr>
        <xdr:cNvPr id="20" name="Texte 83">
          <a:extLst>
            <a:ext uri="{FF2B5EF4-FFF2-40B4-BE49-F238E27FC236}">
              <a16:creationId xmlns:a16="http://schemas.microsoft.com/office/drawing/2014/main" id="{E3C22721-2F51-7849-9FFE-B07236341E90}"/>
            </a:ext>
          </a:extLst>
        </xdr:cNvPr>
        <xdr:cNvSpPr txBox="1">
          <a:spLocks noChangeArrowheads="1"/>
        </xdr:cNvSpPr>
      </xdr:nvSpPr>
      <xdr:spPr bwMode="auto">
        <a:xfrm>
          <a:off x="8428355" y="2360295"/>
          <a:ext cx="396994" cy="19095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 L'ACTIF CIRCULANT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673100</xdr:colOff>
      <xdr:row>49</xdr:row>
      <xdr:rowOff>0</xdr:rowOff>
    </xdr:from>
    <xdr:to>
      <xdr:col>9</xdr:col>
      <xdr:colOff>0</xdr:colOff>
      <xdr:row>49</xdr:row>
      <xdr:rowOff>152400</xdr:rowOff>
    </xdr:to>
    <xdr:sp macro="" textlink="">
      <xdr:nvSpPr>
        <xdr:cNvPr id="2" name="Rectangle 81">
          <a:extLst>
            <a:ext uri="{FF2B5EF4-FFF2-40B4-BE49-F238E27FC236}">
              <a16:creationId xmlns:a16="http://schemas.microsoft.com/office/drawing/2014/main" id="{EB9D2625-1CE4-6244-93EF-645F376333B6}"/>
            </a:ext>
          </a:extLst>
        </xdr:cNvPr>
        <xdr:cNvSpPr>
          <a:spLocks noChangeArrowheads="1"/>
        </xdr:cNvSpPr>
      </xdr:nvSpPr>
      <xdr:spPr bwMode="auto">
        <a:xfrm>
          <a:off x="55245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6</xdr:col>
      <xdr:colOff>673100</xdr:colOff>
      <xdr:row>49</xdr:row>
      <xdr:rowOff>0</xdr:rowOff>
    </xdr:from>
    <xdr:to>
      <xdr:col>7</xdr:col>
      <xdr:colOff>0</xdr:colOff>
      <xdr:row>49</xdr:row>
      <xdr:rowOff>152400</xdr:rowOff>
    </xdr:to>
    <xdr:sp macro="" textlink="">
      <xdr:nvSpPr>
        <xdr:cNvPr id="3" name="Rectangle 82">
          <a:extLst>
            <a:ext uri="{FF2B5EF4-FFF2-40B4-BE49-F238E27FC236}">
              <a16:creationId xmlns:a16="http://schemas.microsoft.com/office/drawing/2014/main" id="{B70C04F6-9395-254F-98D8-F5F9B73A3F32}"/>
            </a:ext>
          </a:extLst>
        </xdr:cNvPr>
        <xdr:cNvSpPr>
          <a:spLocks noChangeArrowheads="1"/>
        </xdr:cNvSpPr>
      </xdr:nvSpPr>
      <xdr:spPr bwMode="auto">
        <a:xfrm>
          <a:off x="38735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101600</xdr:colOff>
      <xdr:row>8</xdr:row>
      <xdr:rowOff>9314</xdr:rowOff>
    </xdr:from>
    <xdr:to>
      <xdr:col>1</xdr:col>
      <xdr:colOff>385425</xdr:colOff>
      <xdr:row>12</xdr:row>
      <xdr:rowOff>120695</xdr:rowOff>
    </xdr:to>
    <xdr:sp macro="" textlink="">
      <xdr:nvSpPr>
        <xdr:cNvPr id="4" name="Texte 93">
          <a:extLst>
            <a:ext uri="{FF2B5EF4-FFF2-40B4-BE49-F238E27FC236}">
              <a16:creationId xmlns:a16="http://schemas.microsoft.com/office/drawing/2014/main" id="{AEAD3EFF-7B91-D442-8757-C2CE949B4DAD}"/>
            </a:ext>
          </a:extLst>
        </xdr:cNvPr>
        <xdr:cNvSpPr txBox="1">
          <a:spLocks noChangeArrowheads="1"/>
        </xdr:cNvSpPr>
      </xdr:nvSpPr>
      <xdr:spPr bwMode="auto">
        <a:xfrm>
          <a:off x="2540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1</xdr:col>
      <xdr:colOff>102235</xdr:colOff>
      <xdr:row>15</xdr:row>
      <xdr:rowOff>78740</xdr:rowOff>
    </xdr:from>
    <xdr:to>
      <xdr:col>1</xdr:col>
      <xdr:colOff>401737</xdr:colOff>
      <xdr:row>21</xdr:row>
      <xdr:rowOff>39221</xdr:rowOff>
    </xdr:to>
    <xdr:sp macro="" textlink="">
      <xdr:nvSpPr>
        <xdr:cNvPr id="5" name="Texte 94">
          <a:extLst>
            <a:ext uri="{FF2B5EF4-FFF2-40B4-BE49-F238E27FC236}">
              <a16:creationId xmlns:a16="http://schemas.microsoft.com/office/drawing/2014/main" id="{DE16AF3D-4FA8-6E46-B001-D7C86C28993B}"/>
            </a:ext>
          </a:extLst>
        </xdr:cNvPr>
        <xdr:cNvSpPr txBox="1">
          <a:spLocks noChangeArrowheads="1"/>
        </xdr:cNvSpPr>
      </xdr:nvSpPr>
      <xdr:spPr bwMode="auto">
        <a:xfrm>
          <a:off x="2546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1</xdr:col>
      <xdr:colOff>52705</xdr:colOff>
      <xdr:row>23</xdr:row>
      <xdr:rowOff>39370</xdr:rowOff>
    </xdr:from>
    <xdr:to>
      <xdr:col>1</xdr:col>
      <xdr:colOff>586703</xdr:colOff>
      <xdr:row>26</xdr:row>
      <xdr:rowOff>1829</xdr:rowOff>
    </xdr:to>
    <xdr:sp macro="" textlink="">
      <xdr:nvSpPr>
        <xdr:cNvPr id="6" name="Texte 95">
          <a:extLst>
            <a:ext uri="{FF2B5EF4-FFF2-40B4-BE49-F238E27FC236}">
              <a16:creationId xmlns:a16="http://schemas.microsoft.com/office/drawing/2014/main" id="{8E788E88-E12A-2A4A-B0B3-3FC7E0CF4081}"/>
            </a:ext>
          </a:extLst>
        </xdr:cNvPr>
        <xdr:cNvSpPr txBox="1">
          <a:spLocks noChangeArrowheads="1"/>
        </xdr:cNvSpPr>
      </xdr:nvSpPr>
      <xdr:spPr bwMode="auto">
        <a:xfrm>
          <a:off x="2051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1</xdr:col>
      <xdr:colOff>15875</xdr:colOff>
      <xdr:row>26</xdr:row>
      <xdr:rowOff>0</xdr:rowOff>
    </xdr:from>
    <xdr:to>
      <xdr:col>1</xdr:col>
      <xdr:colOff>248142</xdr:colOff>
      <xdr:row>36</xdr:row>
      <xdr:rowOff>1912</xdr:rowOff>
    </xdr:to>
    <xdr:sp macro="" textlink="">
      <xdr:nvSpPr>
        <xdr:cNvPr id="7" name="Texte 96">
          <a:extLst>
            <a:ext uri="{FF2B5EF4-FFF2-40B4-BE49-F238E27FC236}">
              <a16:creationId xmlns:a16="http://schemas.microsoft.com/office/drawing/2014/main" id="{3F29179B-F074-414D-8DF4-FABBFF7BF852}"/>
            </a:ext>
          </a:extLst>
        </xdr:cNvPr>
        <xdr:cNvSpPr txBox="1">
          <a:spLocks noChangeArrowheads="1"/>
        </xdr:cNvSpPr>
      </xdr:nvSpPr>
      <xdr:spPr bwMode="auto">
        <a:xfrm>
          <a:off x="1682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1</xdr:col>
      <xdr:colOff>258445</xdr:colOff>
      <xdr:row>26</xdr:row>
      <xdr:rowOff>71120</xdr:rowOff>
    </xdr:from>
    <xdr:to>
      <xdr:col>1</xdr:col>
      <xdr:colOff>593400</xdr:colOff>
      <xdr:row>32</xdr:row>
      <xdr:rowOff>3050</xdr:rowOff>
    </xdr:to>
    <xdr:sp macro="" textlink="">
      <xdr:nvSpPr>
        <xdr:cNvPr id="8" name="Texte 97">
          <a:extLst>
            <a:ext uri="{FF2B5EF4-FFF2-40B4-BE49-F238E27FC236}">
              <a16:creationId xmlns:a16="http://schemas.microsoft.com/office/drawing/2014/main" id="{245E22F4-9C16-C642-A636-17E1CD618133}"/>
            </a:ext>
          </a:extLst>
        </xdr:cNvPr>
        <xdr:cNvSpPr txBox="1">
          <a:spLocks noChangeArrowheads="1"/>
        </xdr:cNvSpPr>
      </xdr:nvSpPr>
      <xdr:spPr bwMode="auto">
        <a:xfrm>
          <a:off x="4108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1</xdr:col>
      <xdr:colOff>250190</xdr:colOff>
      <xdr:row>33</xdr:row>
      <xdr:rowOff>23495</xdr:rowOff>
    </xdr:from>
    <xdr:to>
      <xdr:col>1</xdr:col>
      <xdr:colOff>586889</xdr:colOff>
      <xdr:row>36</xdr:row>
      <xdr:rowOff>1987</xdr:rowOff>
    </xdr:to>
    <xdr:sp macro="" textlink="">
      <xdr:nvSpPr>
        <xdr:cNvPr id="9" name="Texte 98">
          <a:extLst>
            <a:ext uri="{FF2B5EF4-FFF2-40B4-BE49-F238E27FC236}">
              <a16:creationId xmlns:a16="http://schemas.microsoft.com/office/drawing/2014/main" id="{43163CE0-F95B-564A-B322-9ED3587A8441}"/>
            </a:ext>
          </a:extLst>
        </xdr:cNvPr>
        <xdr:cNvSpPr txBox="1">
          <a:spLocks noChangeArrowheads="1"/>
        </xdr:cNvSpPr>
      </xdr:nvSpPr>
      <xdr:spPr bwMode="auto">
        <a:xfrm>
          <a:off x="4025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1</xdr:col>
      <xdr:colOff>114935</xdr:colOff>
      <xdr:row>36</xdr:row>
      <xdr:rowOff>29845</xdr:rowOff>
    </xdr:from>
    <xdr:to>
      <xdr:col>1</xdr:col>
      <xdr:colOff>420621</xdr:colOff>
      <xdr:row>38</xdr:row>
      <xdr:rowOff>141217</xdr:rowOff>
    </xdr:to>
    <xdr:sp macro="" textlink="">
      <xdr:nvSpPr>
        <xdr:cNvPr id="10" name="Texte 99">
          <a:extLst>
            <a:ext uri="{FF2B5EF4-FFF2-40B4-BE49-F238E27FC236}">
              <a16:creationId xmlns:a16="http://schemas.microsoft.com/office/drawing/2014/main" id="{F928E7B4-0D7D-8944-BE43-A57037B992B3}"/>
            </a:ext>
          </a:extLst>
        </xdr:cNvPr>
        <xdr:cNvSpPr txBox="1">
          <a:spLocks noChangeArrowheads="1"/>
        </xdr:cNvSpPr>
      </xdr:nvSpPr>
      <xdr:spPr bwMode="auto">
        <a:xfrm>
          <a:off x="2673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1</xdr:col>
      <xdr:colOff>114935</xdr:colOff>
      <xdr:row>41</xdr:row>
      <xdr:rowOff>0</xdr:rowOff>
    </xdr:from>
    <xdr:to>
      <xdr:col>1</xdr:col>
      <xdr:colOff>420621</xdr:colOff>
      <xdr:row>43</xdr:row>
      <xdr:rowOff>123102</xdr:rowOff>
    </xdr:to>
    <xdr:sp macro="" textlink="">
      <xdr:nvSpPr>
        <xdr:cNvPr id="11" name="Texte 100">
          <a:extLst>
            <a:ext uri="{FF2B5EF4-FFF2-40B4-BE49-F238E27FC236}">
              <a16:creationId xmlns:a16="http://schemas.microsoft.com/office/drawing/2014/main" id="{AC839BB9-00A0-6E48-9E1A-0B0D033B62A6}"/>
            </a:ext>
          </a:extLst>
        </xdr:cNvPr>
        <xdr:cNvSpPr txBox="1">
          <a:spLocks noChangeArrowheads="1"/>
        </xdr:cNvSpPr>
      </xdr:nvSpPr>
      <xdr:spPr bwMode="auto">
        <a:xfrm>
          <a:off x="2673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1</xdr:col>
      <xdr:colOff>114935</xdr:colOff>
      <xdr:row>45</xdr:row>
      <xdr:rowOff>74295</xdr:rowOff>
    </xdr:from>
    <xdr:to>
      <xdr:col>1</xdr:col>
      <xdr:colOff>497938</xdr:colOff>
      <xdr:row>49</xdr:row>
      <xdr:rowOff>118933</xdr:rowOff>
    </xdr:to>
    <xdr:sp macro="" textlink="">
      <xdr:nvSpPr>
        <xdr:cNvPr id="12" name="Texte 101">
          <a:extLst>
            <a:ext uri="{FF2B5EF4-FFF2-40B4-BE49-F238E27FC236}">
              <a16:creationId xmlns:a16="http://schemas.microsoft.com/office/drawing/2014/main" id="{9499B7CC-9F06-084E-A0E2-6AF01DB06DB4}"/>
            </a:ext>
          </a:extLst>
        </xdr:cNvPr>
        <xdr:cNvSpPr txBox="1">
          <a:spLocks noChangeArrowheads="1"/>
        </xdr:cNvSpPr>
      </xdr:nvSpPr>
      <xdr:spPr bwMode="auto">
        <a:xfrm>
          <a:off x="2673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  <xdr:twoCellAnchor>
    <xdr:from>
      <xdr:col>2</xdr:col>
      <xdr:colOff>495300</xdr:colOff>
      <xdr:row>1</xdr:row>
      <xdr:rowOff>75565</xdr:rowOff>
    </xdr:from>
    <xdr:to>
      <xdr:col>3</xdr:col>
      <xdr:colOff>251125</xdr:colOff>
      <xdr:row>2</xdr:row>
      <xdr:rowOff>90334</xdr:rowOff>
    </xdr:to>
    <xdr:sp macro="" textlink="">
      <xdr:nvSpPr>
        <xdr:cNvPr id="13" name="Texte 214">
          <a:extLst>
            <a:ext uri="{FF2B5EF4-FFF2-40B4-BE49-F238E27FC236}">
              <a16:creationId xmlns:a16="http://schemas.microsoft.com/office/drawing/2014/main" id="{48F1B542-DBD7-1945-9DEE-3A331AC2C47A}"/>
            </a:ext>
          </a:extLst>
        </xdr:cNvPr>
        <xdr:cNvSpPr txBox="1">
          <a:spLocks noChangeArrowheads="1"/>
        </xdr:cNvSpPr>
      </xdr:nvSpPr>
      <xdr:spPr bwMode="auto">
        <a:xfrm>
          <a:off x="1181100" y="291465"/>
          <a:ext cx="581325" cy="217969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11</a:t>
          </a:r>
        </a:p>
      </xdr:txBody>
    </xdr:sp>
    <xdr:clientData/>
  </xdr:twoCellAnchor>
  <xdr:twoCellAnchor>
    <xdr:from>
      <xdr:col>21</xdr:col>
      <xdr:colOff>673100</xdr:colOff>
      <xdr:row>49</xdr:row>
      <xdr:rowOff>0</xdr:rowOff>
    </xdr:from>
    <xdr:to>
      <xdr:col>22</xdr:col>
      <xdr:colOff>0</xdr:colOff>
      <xdr:row>49</xdr:row>
      <xdr:rowOff>152400</xdr:rowOff>
    </xdr:to>
    <xdr:sp macro="" textlink="">
      <xdr:nvSpPr>
        <xdr:cNvPr id="14" name="Rectangle 81">
          <a:extLst>
            <a:ext uri="{FF2B5EF4-FFF2-40B4-BE49-F238E27FC236}">
              <a16:creationId xmlns:a16="http://schemas.microsoft.com/office/drawing/2014/main" id="{8288974F-8FD7-3F4A-8A93-B9A9EE2BAA1B}"/>
            </a:ext>
          </a:extLst>
        </xdr:cNvPr>
        <xdr:cNvSpPr>
          <a:spLocks noChangeArrowheads="1"/>
        </xdr:cNvSpPr>
      </xdr:nvSpPr>
      <xdr:spPr bwMode="auto">
        <a:xfrm>
          <a:off x="137033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673100</xdr:colOff>
      <xdr:row>49</xdr:row>
      <xdr:rowOff>0</xdr:rowOff>
    </xdr:from>
    <xdr:to>
      <xdr:col>20</xdr:col>
      <xdr:colOff>0</xdr:colOff>
      <xdr:row>49</xdr:row>
      <xdr:rowOff>152400</xdr:rowOff>
    </xdr:to>
    <xdr:sp macro="" textlink="">
      <xdr:nvSpPr>
        <xdr:cNvPr id="15" name="Rectangle 82">
          <a:extLst>
            <a:ext uri="{FF2B5EF4-FFF2-40B4-BE49-F238E27FC236}">
              <a16:creationId xmlns:a16="http://schemas.microsoft.com/office/drawing/2014/main" id="{637E000F-5FD2-824B-B436-D1B1A9209C95}"/>
            </a:ext>
          </a:extLst>
        </xdr:cNvPr>
        <xdr:cNvSpPr>
          <a:spLocks noChangeArrowheads="1"/>
        </xdr:cNvSpPr>
      </xdr:nvSpPr>
      <xdr:spPr bwMode="auto">
        <a:xfrm>
          <a:off x="120523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101600</xdr:colOff>
      <xdr:row>8</xdr:row>
      <xdr:rowOff>9314</xdr:rowOff>
    </xdr:from>
    <xdr:to>
      <xdr:col>14</xdr:col>
      <xdr:colOff>385425</xdr:colOff>
      <xdr:row>12</xdr:row>
      <xdr:rowOff>120695</xdr:rowOff>
    </xdr:to>
    <xdr:sp macro="" textlink="">
      <xdr:nvSpPr>
        <xdr:cNvPr id="16" name="Texte 93">
          <a:extLst>
            <a:ext uri="{FF2B5EF4-FFF2-40B4-BE49-F238E27FC236}">
              <a16:creationId xmlns:a16="http://schemas.microsoft.com/office/drawing/2014/main" id="{5EBEA772-24CA-C846-A4D0-7A5F86109CA4}"/>
            </a:ext>
          </a:extLst>
        </xdr:cNvPr>
        <xdr:cNvSpPr txBox="1">
          <a:spLocks noChangeArrowheads="1"/>
        </xdr:cNvSpPr>
      </xdr:nvSpPr>
      <xdr:spPr bwMode="auto">
        <a:xfrm>
          <a:off x="84328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14</xdr:col>
      <xdr:colOff>102235</xdr:colOff>
      <xdr:row>15</xdr:row>
      <xdr:rowOff>78740</xdr:rowOff>
    </xdr:from>
    <xdr:to>
      <xdr:col>14</xdr:col>
      <xdr:colOff>401737</xdr:colOff>
      <xdr:row>21</xdr:row>
      <xdr:rowOff>39221</xdr:rowOff>
    </xdr:to>
    <xdr:sp macro="" textlink="">
      <xdr:nvSpPr>
        <xdr:cNvPr id="17" name="Texte 94">
          <a:extLst>
            <a:ext uri="{FF2B5EF4-FFF2-40B4-BE49-F238E27FC236}">
              <a16:creationId xmlns:a16="http://schemas.microsoft.com/office/drawing/2014/main" id="{C3A4EDD5-7399-B645-B0A1-4A767A387A56}"/>
            </a:ext>
          </a:extLst>
        </xdr:cNvPr>
        <xdr:cNvSpPr txBox="1">
          <a:spLocks noChangeArrowheads="1"/>
        </xdr:cNvSpPr>
      </xdr:nvSpPr>
      <xdr:spPr bwMode="auto">
        <a:xfrm>
          <a:off x="84334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14</xdr:col>
      <xdr:colOff>52705</xdr:colOff>
      <xdr:row>23</xdr:row>
      <xdr:rowOff>39370</xdr:rowOff>
    </xdr:from>
    <xdr:to>
      <xdr:col>14</xdr:col>
      <xdr:colOff>586703</xdr:colOff>
      <xdr:row>26</xdr:row>
      <xdr:rowOff>1829</xdr:rowOff>
    </xdr:to>
    <xdr:sp macro="" textlink="">
      <xdr:nvSpPr>
        <xdr:cNvPr id="18" name="Texte 95">
          <a:extLst>
            <a:ext uri="{FF2B5EF4-FFF2-40B4-BE49-F238E27FC236}">
              <a16:creationId xmlns:a16="http://schemas.microsoft.com/office/drawing/2014/main" id="{2B7F9043-44F4-7E45-8460-17FE2D93EC00}"/>
            </a:ext>
          </a:extLst>
        </xdr:cNvPr>
        <xdr:cNvSpPr txBox="1">
          <a:spLocks noChangeArrowheads="1"/>
        </xdr:cNvSpPr>
      </xdr:nvSpPr>
      <xdr:spPr bwMode="auto">
        <a:xfrm>
          <a:off x="83839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14</xdr:col>
      <xdr:colOff>15875</xdr:colOff>
      <xdr:row>26</xdr:row>
      <xdr:rowOff>0</xdr:rowOff>
    </xdr:from>
    <xdr:to>
      <xdr:col>14</xdr:col>
      <xdr:colOff>248142</xdr:colOff>
      <xdr:row>36</xdr:row>
      <xdr:rowOff>1912</xdr:rowOff>
    </xdr:to>
    <xdr:sp macro="" textlink="">
      <xdr:nvSpPr>
        <xdr:cNvPr id="19" name="Texte 96">
          <a:extLst>
            <a:ext uri="{FF2B5EF4-FFF2-40B4-BE49-F238E27FC236}">
              <a16:creationId xmlns:a16="http://schemas.microsoft.com/office/drawing/2014/main" id="{D4273A56-B957-6544-9B79-9ADD35642AB4}"/>
            </a:ext>
          </a:extLst>
        </xdr:cNvPr>
        <xdr:cNvSpPr txBox="1">
          <a:spLocks noChangeArrowheads="1"/>
        </xdr:cNvSpPr>
      </xdr:nvSpPr>
      <xdr:spPr bwMode="auto">
        <a:xfrm>
          <a:off x="83470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14</xdr:col>
      <xdr:colOff>258445</xdr:colOff>
      <xdr:row>26</xdr:row>
      <xdr:rowOff>71120</xdr:rowOff>
    </xdr:from>
    <xdr:to>
      <xdr:col>14</xdr:col>
      <xdr:colOff>593400</xdr:colOff>
      <xdr:row>32</xdr:row>
      <xdr:rowOff>3050</xdr:rowOff>
    </xdr:to>
    <xdr:sp macro="" textlink="">
      <xdr:nvSpPr>
        <xdr:cNvPr id="20" name="Texte 97">
          <a:extLst>
            <a:ext uri="{FF2B5EF4-FFF2-40B4-BE49-F238E27FC236}">
              <a16:creationId xmlns:a16="http://schemas.microsoft.com/office/drawing/2014/main" id="{D5B0057C-E181-A74F-996E-947E83976A80}"/>
            </a:ext>
          </a:extLst>
        </xdr:cNvPr>
        <xdr:cNvSpPr txBox="1">
          <a:spLocks noChangeArrowheads="1"/>
        </xdr:cNvSpPr>
      </xdr:nvSpPr>
      <xdr:spPr bwMode="auto">
        <a:xfrm>
          <a:off x="85896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14</xdr:col>
      <xdr:colOff>250190</xdr:colOff>
      <xdr:row>33</xdr:row>
      <xdr:rowOff>23495</xdr:rowOff>
    </xdr:from>
    <xdr:to>
      <xdr:col>14</xdr:col>
      <xdr:colOff>586889</xdr:colOff>
      <xdr:row>36</xdr:row>
      <xdr:rowOff>1987</xdr:rowOff>
    </xdr:to>
    <xdr:sp macro="" textlink="">
      <xdr:nvSpPr>
        <xdr:cNvPr id="21" name="Texte 98">
          <a:extLst>
            <a:ext uri="{FF2B5EF4-FFF2-40B4-BE49-F238E27FC236}">
              <a16:creationId xmlns:a16="http://schemas.microsoft.com/office/drawing/2014/main" id="{A88BFD7B-0246-2644-B8D7-42E77ED9FF10}"/>
            </a:ext>
          </a:extLst>
        </xdr:cNvPr>
        <xdr:cNvSpPr txBox="1">
          <a:spLocks noChangeArrowheads="1"/>
        </xdr:cNvSpPr>
      </xdr:nvSpPr>
      <xdr:spPr bwMode="auto">
        <a:xfrm>
          <a:off x="85813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14</xdr:col>
      <xdr:colOff>114935</xdr:colOff>
      <xdr:row>36</xdr:row>
      <xdr:rowOff>29845</xdr:rowOff>
    </xdr:from>
    <xdr:to>
      <xdr:col>14</xdr:col>
      <xdr:colOff>420621</xdr:colOff>
      <xdr:row>38</xdr:row>
      <xdr:rowOff>141217</xdr:rowOff>
    </xdr:to>
    <xdr:sp macro="" textlink="">
      <xdr:nvSpPr>
        <xdr:cNvPr id="22" name="Texte 99">
          <a:extLst>
            <a:ext uri="{FF2B5EF4-FFF2-40B4-BE49-F238E27FC236}">
              <a16:creationId xmlns:a16="http://schemas.microsoft.com/office/drawing/2014/main" id="{36849F68-4CAD-D246-ABC7-DAB5E884B7E9}"/>
            </a:ext>
          </a:extLst>
        </xdr:cNvPr>
        <xdr:cNvSpPr txBox="1">
          <a:spLocks noChangeArrowheads="1"/>
        </xdr:cNvSpPr>
      </xdr:nvSpPr>
      <xdr:spPr bwMode="auto">
        <a:xfrm>
          <a:off x="84461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14</xdr:col>
      <xdr:colOff>114935</xdr:colOff>
      <xdr:row>41</xdr:row>
      <xdr:rowOff>0</xdr:rowOff>
    </xdr:from>
    <xdr:to>
      <xdr:col>14</xdr:col>
      <xdr:colOff>420621</xdr:colOff>
      <xdr:row>43</xdr:row>
      <xdr:rowOff>123102</xdr:rowOff>
    </xdr:to>
    <xdr:sp macro="" textlink="">
      <xdr:nvSpPr>
        <xdr:cNvPr id="23" name="Texte 100">
          <a:extLst>
            <a:ext uri="{FF2B5EF4-FFF2-40B4-BE49-F238E27FC236}">
              <a16:creationId xmlns:a16="http://schemas.microsoft.com/office/drawing/2014/main" id="{A82F7898-3FF4-C947-8591-D17182AA9665}"/>
            </a:ext>
          </a:extLst>
        </xdr:cNvPr>
        <xdr:cNvSpPr txBox="1">
          <a:spLocks noChangeArrowheads="1"/>
        </xdr:cNvSpPr>
      </xdr:nvSpPr>
      <xdr:spPr bwMode="auto">
        <a:xfrm>
          <a:off x="84461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14</xdr:col>
      <xdr:colOff>114935</xdr:colOff>
      <xdr:row>45</xdr:row>
      <xdr:rowOff>74295</xdr:rowOff>
    </xdr:from>
    <xdr:to>
      <xdr:col>14</xdr:col>
      <xdr:colOff>497938</xdr:colOff>
      <xdr:row>49</xdr:row>
      <xdr:rowOff>118933</xdr:rowOff>
    </xdr:to>
    <xdr:sp macro="" textlink="">
      <xdr:nvSpPr>
        <xdr:cNvPr id="24" name="Texte 101">
          <a:extLst>
            <a:ext uri="{FF2B5EF4-FFF2-40B4-BE49-F238E27FC236}">
              <a16:creationId xmlns:a16="http://schemas.microsoft.com/office/drawing/2014/main" id="{06E3D078-171B-264D-A91E-70BE816011B3}"/>
            </a:ext>
          </a:extLst>
        </xdr:cNvPr>
        <xdr:cNvSpPr txBox="1">
          <a:spLocks noChangeArrowheads="1"/>
        </xdr:cNvSpPr>
      </xdr:nvSpPr>
      <xdr:spPr bwMode="auto">
        <a:xfrm>
          <a:off x="84461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  <xdr:twoCellAnchor>
    <xdr:from>
      <xdr:col>15</xdr:col>
      <xdr:colOff>495300</xdr:colOff>
      <xdr:row>1</xdr:row>
      <xdr:rowOff>75565</xdr:rowOff>
    </xdr:from>
    <xdr:to>
      <xdr:col>16</xdr:col>
      <xdr:colOff>251125</xdr:colOff>
      <xdr:row>2</xdr:row>
      <xdr:rowOff>90334</xdr:rowOff>
    </xdr:to>
    <xdr:sp macro="" textlink="">
      <xdr:nvSpPr>
        <xdr:cNvPr id="25" name="Texte 214">
          <a:extLst>
            <a:ext uri="{FF2B5EF4-FFF2-40B4-BE49-F238E27FC236}">
              <a16:creationId xmlns:a16="http://schemas.microsoft.com/office/drawing/2014/main" id="{03956BAE-C4BA-9342-A404-7E96FE10D338}"/>
            </a:ext>
          </a:extLst>
        </xdr:cNvPr>
        <xdr:cNvSpPr txBox="1">
          <a:spLocks noChangeArrowheads="1"/>
        </xdr:cNvSpPr>
      </xdr:nvSpPr>
      <xdr:spPr bwMode="auto">
        <a:xfrm>
          <a:off x="9359900" y="291465"/>
          <a:ext cx="581325" cy="217969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11</a:t>
          </a:r>
        </a:p>
      </xdr:txBody>
    </xdr:sp>
    <xdr:clientData/>
  </xdr:twoCellAnchor>
  <xdr:twoCellAnchor>
    <xdr:from>
      <xdr:col>34</xdr:col>
      <xdr:colOff>673100</xdr:colOff>
      <xdr:row>49</xdr:row>
      <xdr:rowOff>0</xdr:rowOff>
    </xdr:from>
    <xdr:to>
      <xdr:col>35</xdr:col>
      <xdr:colOff>0</xdr:colOff>
      <xdr:row>49</xdr:row>
      <xdr:rowOff>152400</xdr:rowOff>
    </xdr:to>
    <xdr:sp macro="" textlink="">
      <xdr:nvSpPr>
        <xdr:cNvPr id="26" name="Rectangle 81">
          <a:extLst>
            <a:ext uri="{FF2B5EF4-FFF2-40B4-BE49-F238E27FC236}">
              <a16:creationId xmlns:a16="http://schemas.microsoft.com/office/drawing/2014/main" id="{6B183FCD-12E8-E146-8D36-7FA573558807}"/>
            </a:ext>
          </a:extLst>
        </xdr:cNvPr>
        <xdr:cNvSpPr>
          <a:spLocks noChangeArrowheads="1"/>
        </xdr:cNvSpPr>
      </xdr:nvSpPr>
      <xdr:spPr bwMode="auto">
        <a:xfrm>
          <a:off x="218821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32</xdr:col>
      <xdr:colOff>673100</xdr:colOff>
      <xdr:row>49</xdr:row>
      <xdr:rowOff>0</xdr:rowOff>
    </xdr:from>
    <xdr:to>
      <xdr:col>33</xdr:col>
      <xdr:colOff>0</xdr:colOff>
      <xdr:row>49</xdr:row>
      <xdr:rowOff>152400</xdr:rowOff>
    </xdr:to>
    <xdr:sp macro="" textlink="">
      <xdr:nvSpPr>
        <xdr:cNvPr id="27" name="Rectangle 82">
          <a:extLst>
            <a:ext uri="{FF2B5EF4-FFF2-40B4-BE49-F238E27FC236}">
              <a16:creationId xmlns:a16="http://schemas.microsoft.com/office/drawing/2014/main" id="{1510767E-8AE0-464D-97FA-02828155E944}"/>
            </a:ext>
          </a:extLst>
        </xdr:cNvPr>
        <xdr:cNvSpPr>
          <a:spLocks noChangeArrowheads="1"/>
        </xdr:cNvSpPr>
      </xdr:nvSpPr>
      <xdr:spPr bwMode="auto">
        <a:xfrm>
          <a:off x="202311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27</xdr:col>
      <xdr:colOff>101600</xdr:colOff>
      <xdr:row>8</xdr:row>
      <xdr:rowOff>9314</xdr:rowOff>
    </xdr:from>
    <xdr:to>
      <xdr:col>27</xdr:col>
      <xdr:colOff>385425</xdr:colOff>
      <xdr:row>12</xdr:row>
      <xdr:rowOff>120695</xdr:rowOff>
    </xdr:to>
    <xdr:sp macro="" textlink="">
      <xdr:nvSpPr>
        <xdr:cNvPr id="28" name="Texte 93">
          <a:extLst>
            <a:ext uri="{FF2B5EF4-FFF2-40B4-BE49-F238E27FC236}">
              <a16:creationId xmlns:a16="http://schemas.microsoft.com/office/drawing/2014/main" id="{110EC2AF-2566-8945-AAA0-CB8D16CFE25A}"/>
            </a:ext>
          </a:extLst>
        </xdr:cNvPr>
        <xdr:cNvSpPr txBox="1">
          <a:spLocks noChangeArrowheads="1"/>
        </xdr:cNvSpPr>
      </xdr:nvSpPr>
      <xdr:spPr bwMode="auto">
        <a:xfrm>
          <a:off x="166116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27</xdr:col>
      <xdr:colOff>102235</xdr:colOff>
      <xdr:row>15</xdr:row>
      <xdr:rowOff>78740</xdr:rowOff>
    </xdr:from>
    <xdr:to>
      <xdr:col>27</xdr:col>
      <xdr:colOff>401737</xdr:colOff>
      <xdr:row>21</xdr:row>
      <xdr:rowOff>39221</xdr:rowOff>
    </xdr:to>
    <xdr:sp macro="" textlink="">
      <xdr:nvSpPr>
        <xdr:cNvPr id="29" name="Texte 94">
          <a:extLst>
            <a:ext uri="{FF2B5EF4-FFF2-40B4-BE49-F238E27FC236}">
              <a16:creationId xmlns:a16="http://schemas.microsoft.com/office/drawing/2014/main" id="{8C830C6B-1F1A-DC46-8214-01558C229B5A}"/>
            </a:ext>
          </a:extLst>
        </xdr:cNvPr>
        <xdr:cNvSpPr txBox="1">
          <a:spLocks noChangeArrowheads="1"/>
        </xdr:cNvSpPr>
      </xdr:nvSpPr>
      <xdr:spPr bwMode="auto">
        <a:xfrm>
          <a:off x="166122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27</xdr:col>
      <xdr:colOff>52705</xdr:colOff>
      <xdr:row>23</xdr:row>
      <xdr:rowOff>39370</xdr:rowOff>
    </xdr:from>
    <xdr:to>
      <xdr:col>27</xdr:col>
      <xdr:colOff>586703</xdr:colOff>
      <xdr:row>26</xdr:row>
      <xdr:rowOff>1829</xdr:rowOff>
    </xdr:to>
    <xdr:sp macro="" textlink="">
      <xdr:nvSpPr>
        <xdr:cNvPr id="30" name="Texte 95">
          <a:extLst>
            <a:ext uri="{FF2B5EF4-FFF2-40B4-BE49-F238E27FC236}">
              <a16:creationId xmlns:a16="http://schemas.microsoft.com/office/drawing/2014/main" id="{D08394B9-519B-0641-80EB-380CA1132863}"/>
            </a:ext>
          </a:extLst>
        </xdr:cNvPr>
        <xdr:cNvSpPr txBox="1">
          <a:spLocks noChangeArrowheads="1"/>
        </xdr:cNvSpPr>
      </xdr:nvSpPr>
      <xdr:spPr bwMode="auto">
        <a:xfrm>
          <a:off x="165627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27</xdr:col>
      <xdr:colOff>15875</xdr:colOff>
      <xdr:row>26</xdr:row>
      <xdr:rowOff>0</xdr:rowOff>
    </xdr:from>
    <xdr:to>
      <xdr:col>27</xdr:col>
      <xdr:colOff>248142</xdr:colOff>
      <xdr:row>36</xdr:row>
      <xdr:rowOff>1912</xdr:rowOff>
    </xdr:to>
    <xdr:sp macro="" textlink="">
      <xdr:nvSpPr>
        <xdr:cNvPr id="31" name="Texte 96">
          <a:extLst>
            <a:ext uri="{FF2B5EF4-FFF2-40B4-BE49-F238E27FC236}">
              <a16:creationId xmlns:a16="http://schemas.microsoft.com/office/drawing/2014/main" id="{A2B5C3B8-B02E-6B49-9EF0-FDEE1882B2CB}"/>
            </a:ext>
          </a:extLst>
        </xdr:cNvPr>
        <xdr:cNvSpPr txBox="1">
          <a:spLocks noChangeArrowheads="1"/>
        </xdr:cNvSpPr>
      </xdr:nvSpPr>
      <xdr:spPr bwMode="auto">
        <a:xfrm>
          <a:off x="165258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27</xdr:col>
      <xdr:colOff>258445</xdr:colOff>
      <xdr:row>26</xdr:row>
      <xdr:rowOff>71120</xdr:rowOff>
    </xdr:from>
    <xdr:to>
      <xdr:col>27</xdr:col>
      <xdr:colOff>593400</xdr:colOff>
      <xdr:row>32</xdr:row>
      <xdr:rowOff>3050</xdr:rowOff>
    </xdr:to>
    <xdr:sp macro="" textlink="">
      <xdr:nvSpPr>
        <xdr:cNvPr id="32" name="Texte 97">
          <a:extLst>
            <a:ext uri="{FF2B5EF4-FFF2-40B4-BE49-F238E27FC236}">
              <a16:creationId xmlns:a16="http://schemas.microsoft.com/office/drawing/2014/main" id="{CFB9E240-2CFE-264A-9765-1849C5034370}"/>
            </a:ext>
          </a:extLst>
        </xdr:cNvPr>
        <xdr:cNvSpPr txBox="1">
          <a:spLocks noChangeArrowheads="1"/>
        </xdr:cNvSpPr>
      </xdr:nvSpPr>
      <xdr:spPr bwMode="auto">
        <a:xfrm>
          <a:off x="167684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27</xdr:col>
      <xdr:colOff>250190</xdr:colOff>
      <xdr:row>33</xdr:row>
      <xdr:rowOff>23495</xdr:rowOff>
    </xdr:from>
    <xdr:to>
      <xdr:col>27</xdr:col>
      <xdr:colOff>586889</xdr:colOff>
      <xdr:row>36</xdr:row>
      <xdr:rowOff>1987</xdr:rowOff>
    </xdr:to>
    <xdr:sp macro="" textlink="">
      <xdr:nvSpPr>
        <xdr:cNvPr id="33" name="Texte 98">
          <a:extLst>
            <a:ext uri="{FF2B5EF4-FFF2-40B4-BE49-F238E27FC236}">
              <a16:creationId xmlns:a16="http://schemas.microsoft.com/office/drawing/2014/main" id="{5F85815A-D337-1F4F-A7CA-EB7FC685A60A}"/>
            </a:ext>
          </a:extLst>
        </xdr:cNvPr>
        <xdr:cNvSpPr txBox="1">
          <a:spLocks noChangeArrowheads="1"/>
        </xdr:cNvSpPr>
      </xdr:nvSpPr>
      <xdr:spPr bwMode="auto">
        <a:xfrm>
          <a:off x="167601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27</xdr:col>
      <xdr:colOff>114935</xdr:colOff>
      <xdr:row>36</xdr:row>
      <xdr:rowOff>29845</xdr:rowOff>
    </xdr:from>
    <xdr:to>
      <xdr:col>27</xdr:col>
      <xdr:colOff>420621</xdr:colOff>
      <xdr:row>38</xdr:row>
      <xdr:rowOff>141217</xdr:rowOff>
    </xdr:to>
    <xdr:sp macro="" textlink="">
      <xdr:nvSpPr>
        <xdr:cNvPr id="34" name="Texte 99">
          <a:extLst>
            <a:ext uri="{FF2B5EF4-FFF2-40B4-BE49-F238E27FC236}">
              <a16:creationId xmlns:a16="http://schemas.microsoft.com/office/drawing/2014/main" id="{110EAC1A-A847-C841-AA90-4A84BACE548A}"/>
            </a:ext>
          </a:extLst>
        </xdr:cNvPr>
        <xdr:cNvSpPr txBox="1">
          <a:spLocks noChangeArrowheads="1"/>
        </xdr:cNvSpPr>
      </xdr:nvSpPr>
      <xdr:spPr bwMode="auto">
        <a:xfrm>
          <a:off x="166249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27</xdr:col>
      <xdr:colOff>114935</xdr:colOff>
      <xdr:row>41</xdr:row>
      <xdr:rowOff>0</xdr:rowOff>
    </xdr:from>
    <xdr:to>
      <xdr:col>27</xdr:col>
      <xdr:colOff>420621</xdr:colOff>
      <xdr:row>43</xdr:row>
      <xdr:rowOff>123102</xdr:rowOff>
    </xdr:to>
    <xdr:sp macro="" textlink="">
      <xdr:nvSpPr>
        <xdr:cNvPr id="35" name="Texte 100">
          <a:extLst>
            <a:ext uri="{FF2B5EF4-FFF2-40B4-BE49-F238E27FC236}">
              <a16:creationId xmlns:a16="http://schemas.microsoft.com/office/drawing/2014/main" id="{327BF536-298F-7A48-8C7C-452492B906A5}"/>
            </a:ext>
          </a:extLst>
        </xdr:cNvPr>
        <xdr:cNvSpPr txBox="1">
          <a:spLocks noChangeArrowheads="1"/>
        </xdr:cNvSpPr>
      </xdr:nvSpPr>
      <xdr:spPr bwMode="auto">
        <a:xfrm>
          <a:off x="166249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27</xdr:col>
      <xdr:colOff>114935</xdr:colOff>
      <xdr:row>45</xdr:row>
      <xdr:rowOff>74295</xdr:rowOff>
    </xdr:from>
    <xdr:to>
      <xdr:col>27</xdr:col>
      <xdr:colOff>497938</xdr:colOff>
      <xdr:row>49</xdr:row>
      <xdr:rowOff>118933</xdr:rowOff>
    </xdr:to>
    <xdr:sp macro="" textlink="">
      <xdr:nvSpPr>
        <xdr:cNvPr id="36" name="Texte 101">
          <a:extLst>
            <a:ext uri="{FF2B5EF4-FFF2-40B4-BE49-F238E27FC236}">
              <a16:creationId xmlns:a16="http://schemas.microsoft.com/office/drawing/2014/main" id="{1CB8E015-72C0-2141-99F5-ABB0415239E7}"/>
            </a:ext>
          </a:extLst>
        </xdr:cNvPr>
        <xdr:cNvSpPr txBox="1">
          <a:spLocks noChangeArrowheads="1"/>
        </xdr:cNvSpPr>
      </xdr:nvSpPr>
      <xdr:spPr bwMode="auto">
        <a:xfrm>
          <a:off x="166249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  <xdr:twoCellAnchor>
    <xdr:from>
      <xdr:col>28</xdr:col>
      <xdr:colOff>495300</xdr:colOff>
      <xdr:row>1</xdr:row>
      <xdr:rowOff>75565</xdr:rowOff>
    </xdr:from>
    <xdr:to>
      <xdr:col>29</xdr:col>
      <xdr:colOff>251125</xdr:colOff>
      <xdr:row>2</xdr:row>
      <xdr:rowOff>90334</xdr:rowOff>
    </xdr:to>
    <xdr:sp macro="" textlink="">
      <xdr:nvSpPr>
        <xdr:cNvPr id="37" name="Texte 214">
          <a:extLst>
            <a:ext uri="{FF2B5EF4-FFF2-40B4-BE49-F238E27FC236}">
              <a16:creationId xmlns:a16="http://schemas.microsoft.com/office/drawing/2014/main" id="{F7DE277C-CED3-184F-B497-E42F39B4869C}"/>
            </a:ext>
          </a:extLst>
        </xdr:cNvPr>
        <xdr:cNvSpPr txBox="1">
          <a:spLocks noChangeArrowheads="1"/>
        </xdr:cNvSpPr>
      </xdr:nvSpPr>
      <xdr:spPr bwMode="auto">
        <a:xfrm>
          <a:off x="17538700" y="291465"/>
          <a:ext cx="581325" cy="217969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11</a:t>
          </a:r>
        </a:p>
      </xdr:txBody>
    </xdr:sp>
    <xdr:clientData/>
  </xdr:twoCellAnchor>
  <xdr:twoCellAnchor>
    <xdr:from>
      <xdr:col>47</xdr:col>
      <xdr:colOff>673100</xdr:colOff>
      <xdr:row>49</xdr:row>
      <xdr:rowOff>0</xdr:rowOff>
    </xdr:from>
    <xdr:to>
      <xdr:col>48</xdr:col>
      <xdr:colOff>0</xdr:colOff>
      <xdr:row>49</xdr:row>
      <xdr:rowOff>152400</xdr:rowOff>
    </xdr:to>
    <xdr:sp macro="" textlink="">
      <xdr:nvSpPr>
        <xdr:cNvPr id="38" name="Rectangle 81">
          <a:extLst>
            <a:ext uri="{FF2B5EF4-FFF2-40B4-BE49-F238E27FC236}">
              <a16:creationId xmlns:a16="http://schemas.microsoft.com/office/drawing/2014/main" id="{036A3A12-25CA-8145-A498-EAE9A318DD71}"/>
            </a:ext>
          </a:extLst>
        </xdr:cNvPr>
        <xdr:cNvSpPr>
          <a:spLocks noChangeArrowheads="1"/>
        </xdr:cNvSpPr>
      </xdr:nvSpPr>
      <xdr:spPr bwMode="auto">
        <a:xfrm>
          <a:off x="300609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45</xdr:col>
      <xdr:colOff>673100</xdr:colOff>
      <xdr:row>49</xdr:row>
      <xdr:rowOff>0</xdr:rowOff>
    </xdr:from>
    <xdr:to>
      <xdr:col>46</xdr:col>
      <xdr:colOff>0</xdr:colOff>
      <xdr:row>49</xdr:row>
      <xdr:rowOff>152400</xdr:rowOff>
    </xdr:to>
    <xdr:sp macro="" textlink="">
      <xdr:nvSpPr>
        <xdr:cNvPr id="39" name="Rectangle 82">
          <a:extLst>
            <a:ext uri="{FF2B5EF4-FFF2-40B4-BE49-F238E27FC236}">
              <a16:creationId xmlns:a16="http://schemas.microsoft.com/office/drawing/2014/main" id="{EB4DDD05-E703-5D40-B4B3-CA4A42C0CD30}"/>
            </a:ext>
          </a:extLst>
        </xdr:cNvPr>
        <xdr:cNvSpPr>
          <a:spLocks noChangeArrowheads="1"/>
        </xdr:cNvSpPr>
      </xdr:nvSpPr>
      <xdr:spPr bwMode="auto">
        <a:xfrm>
          <a:off x="284099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40</xdr:col>
      <xdr:colOff>101600</xdr:colOff>
      <xdr:row>8</xdr:row>
      <xdr:rowOff>9314</xdr:rowOff>
    </xdr:from>
    <xdr:to>
      <xdr:col>40</xdr:col>
      <xdr:colOff>385425</xdr:colOff>
      <xdr:row>12</xdr:row>
      <xdr:rowOff>120695</xdr:rowOff>
    </xdr:to>
    <xdr:sp macro="" textlink="">
      <xdr:nvSpPr>
        <xdr:cNvPr id="40" name="Texte 93">
          <a:extLst>
            <a:ext uri="{FF2B5EF4-FFF2-40B4-BE49-F238E27FC236}">
              <a16:creationId xmlns:a16="http://schemas.microsoft.com/office/drawing/2014/main" id="{E03FD0D5-AE6A-8E41-8DDC-042BAC1DCE40}"/>
            </a:ext>
          </a:extLst>
        </xdr:cNvPr>
        <xdr:cNvSpPr txBox="1">
          <a:spLocks noChangeArrowheads="1"/>
        </xdr:cNvSpPr>
      </xdr:nvSpPr>
      <xdr:spPr bwMode="auto">
        <a:xfrm>
          <a:off x="247904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40</xdr:col>
      <xdr:colOff>102235</xdr:colOff>
      <xdr:row>15</xdr:row>
      <xdr:rowOff>78740</xdr:rowOff>
    </xdr:from>
    <xdr:to>
      <xdr:col>40</xdr:col>
      <xdr:colOff>401737</xdr:colOff>
      <xdr:row>21</xdr:row>
      <xdr:rowOff>39221</xdr:rowOff>
    </xdr:to>
    <xdr:sp macro="" textlink="">
      <xdr:nvSpPr>
        <xdr:cNvPr id="41" name="Texte 94">
          <a:extLst>
            <a:ext uri="{FF2B5EF4-FFF2-40B4-BE49-F238E27FC236}">
              <a16:creationId xmlns:a16="http://schemas.microsoft.com/office/drawing/2014/main" id="{0FA74766-2917-3548-A73D-ADF3DC27B36F}"/>
            </a:ext>
          </a:extLst>
        </xdr:cNvPr>
        <xdr:cNvSpPr txBox="1">
          <a:spLocks noChangeArrowheads="1"/>
        </xdr:cNvSpPr>
      </xdr:nvSpPr>
      <xdr:spPr bwMode="auto">
        <a:xfrm>
          <a:off x="247910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40</xdr:col>
      <xdr:colOff>52705</xdr:colOff>
      <xdr:row>23</xdr:row>
      <xdr:rowOff>39370</xdr:rowOff>
    </xdr:from>
    <xdr:to>
      <xdr:col>40</xdr:col>
      <xdr:colOff>586703</xdr:colOff>
      <xdr:row>26</xdr:row>
      <xdr:rowOff>1829</xdr:rowOff>
    </xdr:to>
    <xdr:sp macro="" textlink="">
      <xdr:nvSpPr>
        <xdr:cNvPr id="42" name="Texte 95">
          <a:extLst>
            <a:ext uri="{FF2B5EF4-FFF2-40B4-BE49-F238E27FC236}">
              <a16:creationId xmlns:a16="http://schemas.microsoft.com/office/drawing/2014/main" id="{688F2AB2-184A-5140-AAB3-D7854E6E8C62}"/>
            </a:ext>
          </a:extLst>
        </xdr:cNvPr>
        <xdr:cNvSpPr txBox="1">
          <a:spLocks noChangeArrowheads="1"/>
        </xdr:cNvSpPr>
      </xdr:nvSpPr>
      <xdr:spPr bwMode="auto">
        <a:xfrm>
          <a:off x="247415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40</xdr:col>
      <xdr:colOff>15875</xdr:colOff>
      <xdr:row>26</xdr:row>
      <xdr:rowOff>0</xdr:rowOff>
    </xdr:from>
    <xdr:to>
      <xdr:col>40</xdr:col>
      <xdr:colOff>248142</xdr:colOff>
      <xdr:row>36</xdr:row>
      <xdr:rowOff>1912</xdr:rowOff>
    </xdr:to>
    <xdr:sp macro="" textlink="">
      <xdr:nvSpPr>
        <xdr:cNvPr id="43" name="Texte 96">
          <a:extLst>
            <a:ext uri="{FF2B5EF4-FFF2-40B4-BE49-F238E27FC236}">
              <a16:creationId xmlns:a16="http://schemas.microsoft.com/office/drawing/2014/main" id="{BBDEE916-BD37-1549-A7F9-5960F7D0E7AA}"/>
            </a:ext>
          </a:extLst>
        </xdr:cNvPr>
        <xdr:cNvSpPr txBox="1">
          <a:spLocks noChangeArrowheads="1"/>
        </xdr:cNvSpPr>
      </xdr:nvSpPr>
      <xdr:spPr bwMode="auto">
        <a:xfrm>
          <a:off x="247046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40</xdr:col>
      <xdr:colOff>258445</xdr:colOff>
      <xdr:row>26</xdr:row>
      <xdr:rowOff>71120</xdr:rowOff>
    </xdr:from>
    <xdr:to>
      <xdr:col>40</xdr:col>
      <xdr:colOff>593400</xdr:colOff>
      <xdr:row>32</xdr:row>
      <xdr:rowOff>3050</xdr:rowOff>
    </xdr:to>
    <xdr:sp macro="" textlink="">
      <xdr:nvSpPr>
        <xdr:cNvPr id="44" name="Texte 97">
          <a:extLst>
            <a:ext uri="{FF2B5EF4-FFF2-40B4-BE49-F238E27FC236}">
              <a16:creationId xmlns:a16="http://schemas.microsoft.com/office/drawing/2014/main" id="{755BDCE0-D23E-D542-A657-45695E47AFDE}"/>
            </a:ext>
          </a:extLst>
        </xdr:cNvPr>
        <xdr:cNvSpPr txBox="1">
          <a:spLocks noChangeArrowheads="1"/>
        </xdr:cNvSpPr>
      </xdr:nvSpPr>
      <xdr:spPr bwMode="auto">
        <a:xfrm>
          <a:off x="249472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40</xdr:col>
      <xdr:colOff>250190</xdr:colOff>
      <xdr:row>33</xdr:row>
      <xdr:rowOff>23495</xdr:rowOff>
    </xdr:from>
    <xdr:to>
      <xdr:col>40</xdr:col>
      <xdr:colOff>586889</xdr:colOff>
      <xdr:row>36</xdr:row>
      <xdr:rowOff>1987</xdr:rowOff>
    </xdr:to>
    <xdr:sp macro="" textlink="">
      <xdr:nvSpPr>
        <xdr:cNvPr id="45" name="Texte 98">
          <a:extLst>
            <a:ext uri="{FF2B5EF4-FFF2-40B4-BE49-F238E27FC236}">
              <a16:creationId xmlns:a16="http://schemas.microsoft.com/office/drawing/2014/main" id="{2C0CD487-D5F6-D348-B17E-B0DC578FA64F}"/>
            </a:ext>
          </a:extLst>
        </xdr:cNvPr>
        <xdr:cNvSpPr txBox="1">
          <a:spLocks noChangeArrowheads="1"/>
        </xdr:cNvSpPr>
      </xdr:nvSpPr>
      <xdr:spPr bwMode="auto">
        <a:xfrm>
          <a:off x="249389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40</xdr:col>
      <xdr:colOff>114935</xdr:colOff>
      <xdr:row>36</xdr:row>
      <xdr:rowOff>29845</xdr:rowOff>
    </xdr:from>
    <xdr:to>
      <xdr:col>40</xdr:col>
      <xdr:colOff>420621</xdr:colOff>
      <xdr:row>38</xdr:row>
      <xdr:rowOff>141217</xdr:rowOff>
    </xdr:to>
    <xdr:sp macro="" textlink="">
      <xdr:nvSpPr>
        <xdr:cNvPr id="46" name="Texte 99">
          <a:extLst>
            <a:ext uri="{FF2B5EF4-FFF2-40B4-BE49-F238E27FC236}">
              <a16:creationId xmlns:a16="http://schemas.microsoft.com/office/drawing/2014/main" id="{0626A57A-5512-2849-96A5-DA0D8F1B9927}"/>
            </a:ext>
          </a:extLst>
        </xdr:cNvPr>
        <xdr:cNvSpPr txBox="1">
          <a:spLocks noChangeArrowheads="1"/>
        </xdr:cNvSpPr>
      </xdr:nvSpPr>
      <xdr:spPr bwMode="auto">
        <a:xfrm>
          <a:off x="248037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40</xdr:col>
      <xdr:colOff>114935</xdr:colOff>
      <xdr:row>41</xdr:row>
      <xdr:rowOff>0</xdr:rowOff>
    </xdr:from>
    <xdr:to>
      <xdr:col>40</xdr:col>
      <xdr:colOff>420621</xdr:colOff>
      <xdr:row>43</xdr:row>
      <xdr:rowOff>123102</xdr:rowOff>
    </xdr:to>
    <xdr:sp macro="" textlink="">
      <xdr:nvSpPr>
        <xdr:cNvPr id="47" name="Texte 100">
          <a:extLst>
            <a:ext uri="{FF2B5EF4-FFF2-40B4-BE49-F238E27FC236}">
              <a16:creationId xmlns:a16="http://schemas.microsoft.com/office/drawing/2014/main" id="{E8194038-74E4-794D-9902-07A93B39E4E8}"/>
            </a:ext>
          </a:extLst>
        </xdr:cNvPr>
        <xdr:cNvSpPr txBox="1">
          <a:spLocks noChangeArrowheads="1"/>
        </xdr:cNvSpPr>
      </xdr:nvSpPr>
      <xdr:spPr bwMode="auto">
        <a:xfrm>
          <a:off x="248037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40</xdr:col>
      <xdr:colOff>114935</xdr:colOff>
      <xdr:row>45</xdr:row>
      <xdr:rowOff>74295</xdr:rowOff>
    </xdr:from>
    <xdr:to>
      <xdr:col>40</xdr:col>
      <xdr:colOff>497938</xdr:colOff>
      <xdr:row>49</xdr:row>
      <xdr:rowOff>118933</xdr:rowOff>
    </xdr:to>
    <xdr:sp macro="" textlink="">
      <xdr:nvSpPr>
        <xdr:cNvPr id="48" name="Texte 101">
          <a:extLst>
            <a:ext uri="{FF2B5EF4-FFF2-40B4-BE49-F238E27FC236}">
              <a16:creationId xmlns:a16="http://schemas.microsoft.com/office/drawing/2014/main" id="{E5AA8EF5-D72A-3349-A1BD-BFEB3B87A690}"/>
            </a:ext>
          </a:extLst>
        </xdr:cNvPr>
        <xdr:cNvSpPr txBox="1">
          <a:spLocks noChangeArrowheads="1"/>
        </xdr:cNvSpPr>
      </xdr:nvSpPr>
      <xdr:spPr bwMode="auto">
        <a:xfrm>
          <a:off x="248037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  <xdr:twoCellAnchor>
    <xdr:from>
      <xdr:col>41</xdr:col>
      <xdr:colOff>495300</xdr:colOff>
      <xdr:row>1</xdr:row>
      <xdr:rowOff>75565</xdr:rowOff>
    </xdr:from>
    <xdr:to>
      <xdr:col>42</xdr:col>
      <xdr:colOff>251125</xdr:colOff>
      <xdr:row>2</xdr:row>
      <xdr:rowOff>90334</xdr:rowOff>
    </xdr:to>
    <xdr:sp macro="" textlink="">
      <xdr:nvSpPr>
        <xdr:cNvPr id="49" name="Texte 214">
          <a:extLst>
            <a:ext uri="{FF2B5EF4-FFF2-40B4-BE49-F238E27FC236}">
              <a16:creationId xmlns:a16="http://schemas.microsoft.com/office/drawing/2014/main" id="{A89FAD87-16F8-5245-BBEC-8F2CB23E94EA}"/>
            </a:ext>
          </a:extLst>
        </xdr:cNvPr>
        <xdr:cNvSpPr txBox="1">
          <a:spLocks noChangeArrowheads="1"/>
        </xdr:cNvSpPr>
      </xdr:nvSpPr>
      <xdr:spPr bwMode="auto">
        <a:xfrm>
          <a:off x="25717500" y="291465"/>
          <a:ext cx="581325" cy="217969"/>
        </a:xfrm>
        <a:prstGeom prst="rect">
          <a:avLst/>
        </a:prstGeom>
        <a:noFill/>
        <a:ln w="17145">
          <a:solidFill>
            <a:srgbClr val="1D2FBE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11</a:t>
          </a:r>
        </a:p>
      </xdr:txBody>
    </xdr:sp>
    <xdr:clientData/>
  </xdr:twoCellAnchor>
  <xdr:twoCellAnchor>
    <xdr:from>
      <xdr:col>34</xdr:col>
      <xdr:colOff>673100</xdr:colOff>
      <xdr:row>49</xdr:row>
      <xdr:rowOff>0</xdr:rowOff>
    </xdr:from>
    <xdr:to>
      <xdr:col>35</xdr:col>
      <xdr:colOff>0</xdr:colOff>
      <xdr:row>49</xdr:row>
      <xdr:rowOff>152400</xdr:rowOff>
    </xdr:to>
    <xdr:sp macro="" textlink="">
      <xdr:nvSpPr>
        <xdr:cNvPr id="50" name="Rectangle 81">
          <a:extLst>
            <a:ext uri="{FF2B5EF4-FFF2-40B4-BE49-F238E27FC236}">
              <a16:creationId xmlns:a16="http://schemas.microsoft.com/office/drawing/2014/main" id="{58B3EFAA-4002-9641-BF9B-4BFB8801345A}"/>
            </a:ext>
          </a:extLst>
        </xdr:cNvPr>
        <xdr:cNvSpPr>
          <a:spLocks noChangeArrowheads="1"/>
        </xdr:cNvSpPr>
      </xdr:nvSpPr>
      <xdr:spPr bwMode="auto">
        <a:xfrm>
          <a:off x="137033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32</xdr:col>
      <xdr:colOff>673100</xdr:colOff>
      <xdr:row>49</xdr:row>
      <xdr:rowOff>0</xdr:rowOff>
    </xdr:from>
    <xdr:to>
      <xdr:col>33</xdr:col>
      <xdr:colOff>0</xdr:colOff>
      <xdr:row>49</xdr:row>
      <xdr:rowOff>152400</xdr:rowOff>
    </xdr:to>
    <xdr:sp macro="" textlink="">
      <xdr:nvSpPr>
        <xdr:cNvPr id="51" name="Rectangle 82">
          <a:extLst>
            <a:ext uri="{FF2B5EF4-FFF2-40B4-BE49-F238E27FC236}">
              <a16:creationId xmlns:a16="http://schemas.microsoft.com/office/drawing/2014/main" id="{EE1DD33E-0C88-D842-9F51-1C94F0C7AB3F}"/>
            </a:ext>
          </a:extLst>
        </xdr:cNvPr>
        <xdr:cNvSpPr>
          <a:spLocks noChangeArrowheads="1"/>
        </xdr:cNvSpPr>
      </xdr:nvSpPr>
      <xdr:spPr bwMode="auto">
        <a:xfrm>
          <a:off x="120523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27</xdr:col>
      <xdr:colOff>101600</xdr:colOff>
      <xdr:row>8</xdr:row>
      <xdr:rowOff>9314</xdr:rowOff>
    </xdr:from>
    <xdr:to>
      <xdr:col>27</xdr:col>
      <xdr:colOff>385425</xdr:colOff>
      <xdr:row>12</xdr:row>
      <xdr:rowOff>120695</xdr:rowOff>
    </xdr:to>
    <xdr:sp macro="" textlink="">
      <xdr:nvSpPr>
        <xdr:cNvPr id="52" name="Texte 93">
          <a:extLst>
            <a:ext uri="{FF2B5EF4-FFF2-40B4-BE49-F238E27FC236}">
              <a16:creationId xmlns:a16="http://schemas.microsoft.com/office/drawing/2014/main" id="{755831CA-A256-9043-A427-D49D5F5B544D}"/>
            </a:ext>
          </a:extLst>
        </xdr:cNvPr>
        <xdr:cNvSpPr txBox="1">
          <a:spLocks noChangeArrowheads="1"/>
        </xdr:cNvSpPr>
      </xdr:nvSpPr>
      <xdr:spPr bwMode="auto">
        <a:xfrm>
          <a:off x="84328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27</xdr:col>
      <xdr:colOff>102235</xdr:colOff>
      <xdr:row>15</xdr:row>
      <xdr:rowOff>78740</xdr:rowOff>
    </xdr:from>
    <xdr:to>
      <xdr:col>27</xdr:col>
      <xdr:colOff>401737</xdr:colOff>
      <xdr:row>21</xdr:row>
      <xdr:rowOff>39221</xdr:rowOff>
    </xdr:to>
    <xdr:sp macro="" textlink="">
      <xdr:nvSpPr>
        <xdr:cNvPr id="53" name="Texte 94">
          <a:extLst>
            <a:ext uri="{FF2B5EF4-FFF2-40B4-BE49-F238E27FC236}">
              <a16:creationId xmlns:a16="http://schemas.microsoft.com/office/drawing/2014/main" id="{F396FCA9-DCA4-264A-ADDD-E31F8D42A11B}"/>
            </a:ext>
          </a:extLst>
        </xdr:cNvPr>
        <xdr:cNvSpPr txBox="1">
          <a:spLocks noChangeArrowheads="1"/>
        </xdr:cNvSpPr>
      </xdr:nvSpPr>
      <xdr:spPr bwMode="auto">
        <a:xfrm>
          <a:off x="84334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27</xdr:col>
      <xdr:colOff>52705</xdr:colOff>
      <xdr:row>23</xdr:row>
      <xdr:rowOff>39370</xdr:rowOff>
    </xdr:from>
    <xdr:to>
      <xdr:col>27</xdr:col>
      <xdr:colOff>586703</xdr:colOff>
      <xdr:row>26</xdr:row>
      <xdr:rowOff>1829</xdr:rowOff>
    </xdr:to>
    <xdr:sp macro="" textlink="">
      <xdr:nvSpPr>
        <xdr:cNvPr id="54" name="Texte 95">
          <a:extLst>
            <a:ext uri="{FF2B5EF4-FFF2-40B4-BE49-F238E27FC236}">
              <a16:creationId xmlns:a16="http://schemas.microsoft.com/office/drawing/2014/main" id="{5F132DA5-904B-C743-87E7-17F94EA24B33}"/>
            </a:ext>
          </a:extLst>
        </xdr:cNvPr>
        <xdr:cNvSpPr txBox="1">
          <a:spLocks noChangeArrowheads="1"/>
        </xdr:cNvSpPr>
      </xdr:nvSpPr>
      <xdr:spPr bwMode="auto">
        <a:xfrm>
          <a:off x="83839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27</xdr:col>
      <xdr:colOff>15875</xdr:colOff>
      <xdr:row>26</xdr:row>
      <xdr:rowOff>0</xdr:rowOff>
    </xdr:from>
    <xdr:to>
      <xdr:col>27</xdr:col>
      <xdr:colOff>248142</xdr:colOff>
      <xdr:row>36</xdr:row>
      <xdr:rowOff>1912</xdr:rowOff>
    </xdr:to>
    <xdr:sp macro="" textlink="">
      <xdr:nvSpPr>
        <xdr:cNvPr id="55" name="Texte 96">
          <a:extLst>
            <a:ext uri="{FF2B5EF4-FFF2-40B4-BE49-F238E27FC236}">
              <a16:creationId xmlns:a16="http://schemas.microsoft.com/office/drawing/2014/main" id="{8C01C5FC-DAC6-E248-8A44-8313C47B273B}"/>
            </a:ext>
          </a:extLst>
        </xdr:cNvPr>
        <xdr:cNvSpPr txBox="1">
          <a:spLocks noChangeArrowheads="1"/>
        </xdr:cNvSpPr>
      </xdr:nvSpPr>
      <xdr:spPr bwMode="auto">
        <a:xfrm>
          <a:off x="83470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27</xdr:col>
      <xdr:colOff>258445</xdr:colOff>
      <xdr:row>26</xdr:row>
      <xdr:rowOff>71120</xdr:rowOff>
    </xdr:from>
    <xdr:to>
      <xdr:col>27</xdr:col>
      <xdr:colOff>593400</xdr:colOff>
      <xdr:row>32</xdr:row>
      <xdr:rowOff>3050</xdr:rowOff>
    </xdr:to>
    <xdr:sp macro="" textlink="">
      <xdr:nvSpPr>
        <xdr:cNvPr id="56" name="Texte 97">
          <a:extLst>
            <a:ext uri="{FF2B5EF4-FFF2-40B4-BE49-F238E27FC236}">
              <a16:creationId xmlns:a16="http://schemas.microsoft.com/office/drawing/2014/main" id="{BE669C1C-1D66-9742-8998-B05D525BDB8D}"/>
            </a:ext>
          </a:extLst>
        </xdr:cNvPr>
        <xdr:cNvSpPr txBox="1">
          <a:spLocks noChangeArrowheads="1"/>
        </xdr:cNvSpPr>
      </xdr:nvSpPr>
      <xdr:spPr bwMode="auto">
        <a:xfrm>
          <a:off x="85896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27</xdr:col>
      <xdr:colOff>250190</xdr:colOff>
      <xdr:row>33</xdr:row>
      <xdr:rowOff>23495</xdr:rowOff>
    </xdr:from>
    <xdr:to>
      <xdr:col>27</xdr:col>
      <xdr:colOff>586889</xdr:colOff>
      <xdr:row>36</xdr:row>
      <xdr:rowOff>1987</xdr:rowOff>
    </xdr:to>
    <xdr:sp macro="" textlink="">
      <xdr:nvSpPr>
        <xdr:cNvPr id="57" name="Texte 98">
          <a:extLst>
            <a:ext uri="{FF2B5EF4-FFF2-40B4-BE49-F238E27FC236}">
              <a16:creationId xmlns:a16="http://schemas.microsoft.com/office/drawing/2014/main" id="{9CFAC635-58F8-5445-A004-565DD1BB43F1}"/>
            </a:ext>
          </a:extLst>
        </xdr:cNvPr>
        <xdr:cNvSpPr txBox="1">
          <a:spLocks noChangeArrowheads="1"/>
        </xdr:cNvSpPr>
      </xdr:nvSpPr>
      <xdr:spPr bwMode="auto">
        <a:xfrm>
          <a:off x="85813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27</xdr:col>
      <xdr:colOff>114935</xdr:colOff>
      <xdr:row>36</xdr:row>
      <xdr:rowOff>29845</xdr:rowOff>
    </xdr:from>
    <xdr:to>
      <xdr:col>27</xdr:col>
      <xdr:colOff>420621</xdr:colOff>
      <xdr:row>38</xdr:row>
      <xdr:rowOff>141217</xdr:rowOff>
    </xdr:to>
    <xdr:sp macro="" textlink="">
      <xdr:nvSpPr>
        <xdr:cNvPr id="58" name="Texte 99">
          <a:extLst>
            <a:ext uri="{FF2B5EF4-FFF2-40B4-BE49-F238E27FC236}">
              <a16:creationId xmlns:a16="http://schemas.microsoft.com/office/drawing/2014/main" id="{74085B15-CEE2-0A40-AE5D-FED6C83BCECA}"/>
            </a:ext>
          </a:extLst>
        </xdr:cNvPr>
        <xdr:cNvSpPr txBox="1">
          <a:spLocks noChangeArrowheads="1"/>
        </xdr:cNvSpPr>
      </xdr:nvSpPr>
      <xdr:spPr bwMode="auto">
        <a:xfrm>
          <a:off x="84461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27</xdr:col>
      <xdr:colOff>114935</xdr:colOff>
      <xdr:row>41</xdr:row>
      <xdr:rowOff>0</xdr:rowOff>
    </xdr:from>
    <xdr:to>
      <xdr:col>27</xdr:col>
      <xdr:colOff>420621</xdr:colOff>
      <xdr:row>43</xdr:row>
      <xdr:rowOff>123102</xdr:rowOff>
    </xdr:to>
    <xdr:sp macro="" textlink="">
      <xdr:nvSpPr>
        <xdr:cNvPr id="59" name="Texte 100">
          <a:extLst>
            <a:ext uri="{FF2B5EF4-FFF2-40B4-BE49-F238E27FC236}">
              <a16:creationId xmlns:a16="http://schemas.microsoft.com/office/drawing/2014/main" id="{890C8B39-7090-1045-AD5D-57E38CE46F30}"/>
            </a:ext>
          </a:extLst>
        </xdr:cNvPr>
        <xdr:cNvSpPr txBox="1">
          <a:spLocks noChangeArrowheads="1"/>
        </xdr:cNvSpPr>
      </xdr:nvSpPr>
      <xdr:spPr bwMode="auto">
        <a:xfrm>
          <a:off x="84461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27</xdr:col>
      <xdr:colOff>114935</xdr:colOff>
      <xdr:row>45</xdr:row>
      <xdr:rowOff>74295</xdr:rowOff>
    </xdr:from>
    <xdr:to>
      <xdr:col>27</xdr:col>
      <xdr:colOff>497938</xdr:colOff>
      <xdr:row>49</xdr:row>
      <xdr:rowOff>118933</xdr:rowOff>
    </xdr:to>
    <xdr:sp macro="" textlink="">
      <xdr:nvSpPr>
        <xdr:cNvPr id="60" name="Texte 101">
          <a:extLst>
            <a:ext uri="{FF2B5EF4-FFF2-40B4-BE49-F238E27FC236}">
              <a16:creationId xmlns:a16="http://schemas.microsoft.com/office/drawing/2014/main" id="{9E5FA11D-6857-E141-9D72-9F66AC3983E2}"/>
            </a:ext>
          </a:extLst>
        </xdr:cNvPr>
        <xdr:cNvSpPr txBox="1">
          <a:spLocks noChangeArrowheads="1"/>
        </xdr:cNvSpPr>
      </xdr:nvSpPr>
      <xdr:spPr bwMode="auto">
        <a:xfrm>
          <a:off x="84461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  <xdr:twoCellAnchor>
    <xdr:from>
      <xdr:col>21</xdr:col>
      <xdr:colOff>673100</xdr:colOff>
      <xdr:row>49</xdr:row>
      <xdr:rowOff>0</xdr:rowOff>
    </xdr:from>
    <xdr:to>
      <xdr:col>22</xdr:col>
      <xdr:colOff>0</xdr:colOff>
      <xdr:row>49</xdr:row>
      <xdr:rowOff>152400</xdr:rowOff>
    </xdr:to>
    <xdr:sp macro="" textlink="">
      <xdr:nvSpPr>
        <xdr:cNvPr id="61" name="Rectangle 81">
          <a:extLst>
            <a:ext uri="{FF2B5EF4-FFF2-40B4-BE49-F238E27FC236}">
              <a16:creationId xmlns:a16="http://schemas.microsoft.com/office/drawing/2014/main" id="{11219591-0C95-7F41-95D7-0FD2ADA579FC}"/>
            </a:ext>
          </a:extLst>
        </xdr:cNvPr>
        <xdr:cNvSpPr>
          <a:spLocks noChangeArrowheads="1"/>
        </xdr:cNvSpPr>
      </xdr:nvSpPr>
      <xdr:spPr bwMode="auto">
        <a:xfrm>
          <a:off x="55245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673100</xdr:colOff>
      <xdr:row>49</xdr:row>
      <xdr:rowOff>0</xdr:rowOff>
    </xdr:from>
    <xdr:to>
      <xdr:col>20</xdr:col>
      <xdr:colOff>0</xdr:colOff>
      <xdr:row>49</xdr:row>
      <xdr:rowOff>152400</xdr:rowOff>
    </xdr:to>
    <xdr:sp macro="" textlink="">
      <xdr:nvSpPr>
        <xdr:cNvPr id="62" name="Rectangle 82">
          <a:extLst>
            <a:ext uri="{FF2B5EF4-FFF2-40B4-BE49-F238E27FC236}">
              <a16:creationId xmlns:a16="http://schemas.microsoft.com/office/drawing/2014/main" id="{79DE71F5-76D4-9443-AAB9-30707E26E5E9}"/>
            </a:ext>
          </a:extLst>
        </xdr:cNvPr>
        <xdr:cNvSpPr>
          <a:spLocks noChangeArrowheads="1"/>
        </xdr:cNvSpPr>
      </xdr:nvSpPr>
      <xdr:spPr bwMode="auto">
        <a:xfrm>
          <a:off x="3873500" y="10236200"/>
          <a:ext cx="152400" cy="152400"/>
        </a:xfrm>
        <a:prstGeom prst="rect">
          <a:avLst/>
        </a:prstGeom>
        <a:noFill/>
        <a:ln w="1714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101600</xdr:colOff>
      <xdr:row>8</xdr:row>
      <xdr:rowOff>9314</xdr:rowOff>
    </xdr:from>
    <xdr:to>
      <xdr:col>14</xdr:col>
      <xdr:colOff>385425</xdr:colOff>
      <xdr:row>12</xdr:row>
      <xdr:rowOff>120695</xdr:rowOff>
    </xdr:to>
    <xdr:sp macro="" textlink="">
      <xdr:nvSpPr>
        <xdr:cNvPr id="63" name="Texte 93">
          <a:extLst>
            <a:ext uri="{FF2B5EF4-FFF2-40B4-BE49-F238E27FC236}">
              <a16:creationId xmlns:a16="http://schemas.microsoft.com/office/drawing/2014/main" id="{042C5A5D-994A-7345-B79C-433076C1E45D}"/>
            </a:ext>
          </a:extLst>
        </xdr:cNvPr>
        <xdr:cNvSpPr txBox="1">
          <a:spLocks noChangeArrowheads="1"/>
        </xdr:cNvSpPr>
      </xdr:nvSpPr>
      <xdr:spPr bwMode="auto">
        <a:xfrm>
          <a:off x="254000" y="1698414"/>
          <a:ext cx="283825" cy="9368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ORIGINES</a:t>
          </a:r>
        </a:p>
      </xdr:txBody>
    </xdr:sp>
    <xdr:clientData/>
  </xdr:twoCellAnchor>
  <xdr:twoCellAnchor>
    <xdr:from>
      <xdr:col>14</xdr:col>
      <xdr:colOff>102235</xdr:colOff>
      <xdr:row>15</xdr:row>
      <xdr:rowOff>78740</xdr:rowOff>
    </xdr:from>
    <xdr:to>
      <xdr:col>14</xdr:col>
      <xdr:colOff>401737</xdr:colOff>
      <xdr:row>21</xdr:row>
      <xdr:rowOff>39221</xdr:rowOff>
    </xdr:to>
    <xdr:sp macro="" textlink="">
      <xdr:nvSpPr>
        <xdr:cNvPr id="64" name="Texte 94">
          <a:extLst>
            <a:ext uri="{FF2B5EF4-FFF2-40B4-BE49-F238E27FC236}">
              <a16:creationId xmlns:a16="http://schemas.microsoft.com/office/drawing/2014/main" id="{FABDAF43-5B6B-4A41-BEE2-E4CAA4FA19D9}"/>
            </a:ext>
          </a:extLst>
        </xdr:cNvPr>
        <xdr:cNvSpPr txBox="1">
          <a:spLocks noChangeArrowheads="1"/>
        </xdr:cNvSpPr>
      </xdr:nvSpPr>
      <xdr:spPr bwMode="auto">
        <a:xfrm>
          <a:off x="254635" y="3228340"/>
          <a:ext cx="299502" cy="1192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AFFECTATIONS</a:t>
          </a:r>
        </a:p>
      </xdr:txBody>
    </xdr:sp>
    <xdr:clientData/>
  </xdr:twoCellAnchor>
  <xdr:twoCellAnchor>
    <xdr:from>
      <xdr:col>14</xdr:col>
      <xdr:colOff>52705</xdr:colOff>
      <xdr:row>23</xdr:row>
      <xdr:rowOff>39370</xdr:rowOff>
    </xdr:from>
    <xdr:to>
      <xdr:col>14</xdr:col>
      <xdr:colOff>586703</xdr:colOff>
      <xdr:row>26</xdr:row>
      <xdr:rowOff>1829</xdr:rowOff>
    </xdr:to>
    <xdr:sp macro="" textlink="">
      <xdr:nvSpPr>
        <xdr:cNvPr id="65" name="Texte 95">
          <a:extLst>
            <a:ext uri="{FF2B5EF4-FFF2-40B4-BE49-F238E27FC236}">
              <a16:creationId xmlns:a16="http://schemas.microsoft.com/office/drawing/2014/main" id="{A98990BA-C43E-894D-9B8C-4901749EB970}"/>
            </a:ext>
          </a:extLst>
        </xdr:cNvPr>
        <xdr:cNvSpPr txBox="1">
          <a:spLocks noChangeArrowheads="1"/>
        </xdr:cNvSpPr>
      </xdr:nvSpPr>
      <xdr:spPr bwMode="auto">
        <a:xfrm>
          <a:off x="205105" y="4852670"/>
          <a:ext cx="483198" cy="5847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Engage.</a:t>
          </a:r>
        </a:p>
      </xdr:txBody>
    </xdr:sp>
    <xdr:clientData/>
  </xdr:twoCellAnchor>
  <xdr:twoCellAnchor>
    <xdr:from>
      <xdr:col>14</xdr:col>
      <xdr:colOff>15875</xdr:colOff>
      <xdr:row>26</xdr:row>
      <xdr:rowOff>0</xdr:rowOff>
    </xdr:from>
    <xdr:to>
      <xdr:col>14</xdr:col>
      <xdr:colOff>248142</xdr:colOff>
      <xdr:row>36</xdr:row>
      <xdr:rowOff>1912</xdr:rowOff>
    </xdr:to>
    <xdr:sp macro="" textlink="">
      <xdr:nvSpPr>
        <xdr:cNvPr id="66" name="Texte 96">
          <a:extLst>
            <a:ext uri="{FF2B5EF4-FFF2-40B4-BE49-F238E27FC236}">
              <a16:creationId xmlns:a16="http://schemas.microsoft.com/office/drawing/2014/main" id="{A4FE32D7-25DA-E24B-AAD9-220C4EA58452}"/>
            </a:ext>
          </a:extLst>
        </xdr:cNvPr>
        <xdr:cNvSpPr txBox="1">
          <a:spLocks noChangeArrowheads="1"/>
        </xdr:cNvSpPr>
      </xdr:nvSpPr>
      <xdr:spPr bwMode="auto">
        <a:xfrm>
          <a:off x="168275" y="5435600"/>
          <a:ext cx="232267" cy="2097412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DETAIL DES POSTES</a:t>
          </a:r>
        </a:p>
      </xdr:txBody>
    </xdr:sp>
    <xdr:clientData/>
  </xdr:twoCellAnchor>
  <xdr:twoCellAnchor>
    <xdr:from>
      <xdr:col>14</xdr:col>
      <xdr:colOff>258445</xdr:colOff>
      <xdr:row>26</xdr:row>
      <xdr:rowOff>71120</xdr:rowOff>
    </xdr:from>
    <xdr:to>
      <xdr:col>14</xdr:col>
      <xdr:colOff>593400</xdr:colOff>
      <xdr:row>32</xdr:row>
      <xdr:rowOff>3050</xdr:rowOff>
    </xdr:to>
    <xdr:sp macro="" textlink="">
      <xdr:nvSpPr>
        <xdr:cNvPr id="67" name="Texte 97">
          <a:extLst>
            <a:ext uri="{FF2B5EF4-FFF2-40B4-BE49-F238E27FC236}">
              <a16:creationId xmlns:a16="http://schemas.microsoft.com/office/drawing/2014/main" id="{0BB70049-552A-8749-AA56-3F6A97084386}"/>
            </a:ext>
          </a:extLst>
        </xdr:cNvPr>
        <xdr:cNvSpPr txBox="1">
          <a:spLocks noChangeArrowheads="1"/>
        </xdr:cNvSpPr>
      </xdr:nvSpPr>
      <xdr:spPr bwMode="auto">
        <a:xfrm>
          <a:off x="410845" y="5506720"/>
          <a:ext cx="271455" cy="116383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AUTRES ACHATS ET CHARGES EXTERNES</a:t>
          </a:r>
        </a:p>
      </xdr:txBody>
    </xdr:sp>
    <xdr:clientData/>
  </xdr:twoCellAnchor>
  <xdr:twoCellAnchor>
    <xdr:from>
      <xdr:col>14</xdr:col>
      <xdr:colOff>250190</xdr:colOff>
      <xdr:row>33</xdr:row>
      <xdr:rowOff>23495</xdr:rowOff>
    </xdr:from>
    <xdr:to>
      <xdr:col>14</xdr:col>
      <xdr:colOff>586889</xdr:colOff>
      <xdr:row>36</xdr:row>
      <xdr:rowOff>1987</xdr:rowOff>
    </xdr:to>
    <xdr:sp macro="" textlink="">
      <xdr:nvSpPr>
        <xdr:cNvPr id="68" name="Texte 98">
          <a:extLst>
            <a:ext uri="{FF2B5EF4-FFF2-40B4-BE49-F238E27FC236}">
              <a16:creationId xmlns:a16="http://schemas.microsoft.com/office/drawing/2014/main" id="{286FA99A-DD92-2340-98AF-15AE134F2F8D}"/>
            </a:ext>
          </a:extLst>
        </xdr:cNvPr>
        <xdr:cNvSpPr txBox="1">
          <a:spLocks noChangeArrowheads="1"/>
        </xdr:cNvSpPr>
      </xdr:nvSpPr>
      <xdr:spPr bwMode="auto">
        <a:xfrm>
          <a:off x="402590" y="6906895"/>
          <a:ext cx="285899" cy="62619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IMPOTS ET TAXES</a:t>
          </a:r>
        </a:p>
      </xdr:txBody>
    </xdr:sp>
    <xdr:clientData/>
  </xdr:twoCellAnchor>
  <xdr:twoCellAnchor>
    <xdr:from>
      <xdr:col>14</xdr:col>
      <xdr:colOff>114935</xdr:colOff>
      <xdr:row>36</xdr:row>
      <xdr:rowOff>29845</xdr:rowOff>
    </xdr:from>
    <xdr:to>
      <xdr:col>14</xdr:col>
      <xdr:colOff>420621</xdr:colOff>
      <xdr:row>38</xdr:row>
      <xdr:rowOff>141217</xdr:rowOff>
    </xdr:to>
    <xdr:sp macro="" textlink="">
      <xdr:nvSpPr>
        <xdr:cNvPr id="69" name="Texte 99">
          <a:extLst>
            <a:ext uri="{FF2B5EF4-FFF2-40B4-BE49-F238E27FC236}">
              <a16:creationId xmlns:a16="http://schemas.microsoft.com/office/drawing/2014/main" id="{82856410-3265-0E4D-B006-FBB244A89A22}"/>
            </a:ext>
          </a:extLst>
        </xdr:cNvPr>
        <xdr:cNvSpPr txBox="1">
          <a:spLocks noChangeArrowheads="1"/>
        </xdr:cNvSpPr>
      </xdr:nvSpPr>
      <xdr:spPr bwMode="auto">
        <a:xfrm>
          <a:off x="267335" y="7560945"/>
          <a:ext cx="305686" cy="51777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TVA</a:t>
          </a:r>
        </a:p>
      </xdr:txBody>
    </xdr:sp>
    <xdr:clientData/>
  </xdr:twoCellAnchor>
  <xdr:twoCellAnchor>
    <xdr:from>
      <xdr:col>14</xdr:col>
      <xdr:colOff>114935</xdr:colOff>
      <xdr:row>41</xdr:row>
      <xdr:rowOff>0</xdr:rowOff>
    </xdr:from>
    <xdr:to>
      <xdr:col>14</xdr:col>
      <xdr:colOff>420621</xdr:colOff>
      <xdr:row>43</xdr:row>
      <xdr:rowOff>123102</xdr:rowOff>
    </xdr:to>
    <xdr:sp macro="" textlink="">
      <xdr:nvSpPr>
        <xdr:cNvPr id="70" name="Texte 100">
          <a:extLst>
            <a:ext uri="{FF2B5EF4-FFF2-40B4-BE49-F238E27FC236}">
              <a16:creationId xmlns:a16="http://schemas.microsoft.com/office/drawing/2014/main" id="{3D5E1BE5-D652-CA4B-84BF-BC6E97A0584C}"/>
            </a:ext>
          </a:extLst>
        </xdr:cNvPr>
        <xdr:cNvSpPr txBox="1">
          <a:spLocks noChangeArrowheads="1"/>
        </xdr:cNvSpPr>
      </xdr:nvSpPr>
      <xdr:spPr bwMode="auto">
        <a:xfrm>
          <a:off x="267335" y="8559800"/>
          <a:ext cx="305686" cy="5295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DIVERS</a:t>
          </a:r>
        </a:p>
      </xdr:txBody>
    </xdr:sp>
    <xdr:clientData/>
  </xdr:twoCellAnchor>
  <xdr:twoCellAnchor>
    <xdr:from>
      <xdr:col>14</xdr:col>
      <xdr:colOff>114935</xdr:colOff>
      <xdr:row>45</xdr:row>
      <xdr:rowOff>74295</xdr:rowOff>
    </xdr:from>
    <xdr:to>
      <xdr:col>14</xdr:col>
      <xdr:colOff>497938</xdr:colOff>
      <xdr:row>49</xdr:row>
      <xdr:rowOff>118933</xdr:rowOff>
    </xdr:to>
    <xdr:sp macro="" textlink="">
      <xdr:nvSpPr>
        <xdr:cNvPr id="71" name="Texte 101">
          <a:extLst>
            <a:ext uri="{FF2B5EF4-FFF2-40B4-BE49-F238E27FC236}">
              <a16:creationId xmlns:a16="http://schemas.microsoft.com/office/drawing/2014/main" id="{9BA80630-4463-5240-A945-79836BCCFB12}"/>
            </a:ext>
          </a:extLst>
        </xdr:cNvPr>
        <xdr:cNvSpPr txBox="1">
          <a:spLocks noChangeArrowheads="1"/>
        </xdr:cNvSpPr>
      </xdr:nvSpPr>
      <xdr:spPr bwMode="auto">
        <a:xfrm>
          <a:off x="267335" y="9459595"/>
          <a:ext cx="383003" cy="89553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rPr>
            <a:t>REGIME DE GROUPE*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especcaud/Documents/Formation/2021%20Qualiopi/Union%20des%20marques/suivi%20et%20analyse%20-%20liasse%20et%20indicateurs%202018%20%20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vespeccaud/Library/Containers/com.apple.mail/Data/Library/Mail%20Downloads/4EC0B4F8-6B1B-4A13-A2EA-7263BB158DD6/2018-03-05-Input-fil-rouge-centrale-donne&#7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age1"/>
      <sheetName val="Page2"/>
      <sheetName val="Page3"/>
      <sheetName val="Page4"/>
      <sheetName val="8Etat echeances creances dettes"/>
      <sheetName val="11 affectation resultat"/>
      <sheetName val="Analyse"/>
    </sheetNames>
    <sheetDataSet>
      <sheetData sheetId="0" refreshError="1"/>
      <sheetData sheetId="1">
        <row r="20">
          <cell r="F20">
            <v>204867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</sheetData>
      <sheetData sheetId="2">
        <row r="12">
          <cell r="I12">
            <v>2131436</v>
          </cell>
        </row>
        <row r="31">
          <cell r="T31">
            <v>193859</v>
          </cell>
        </row>
        <row r="32">
          <cell r="T32">
            <v>589248</v>
          </cell>
        </row>
        <row r="33">
          <cell r="T33">
            <v>54084</v>
          </cell>
        </row>
        <row r="34">
          <cell r="T34">
            <v>31028</v>
          </cell>
        </row>
        <row r="35">
          <cell r="T35">
            <v>342950</v>
          </cell>
        </row>
        <row r="46">
          <cell r="I46">
            <v>0</v>
          </cell>
          <cell r="T46">
            <v>0</v>
          </cell>
          <cell r="AE46">
            <v>0</v>
          </cell>
        </row>
        <row r="47">
          <cell r="I47">
            <v>0</v>
          </cell>
          <cell r="T47">
            <v>0</v>
          </cell>
          <cell r="AE47">
            <v>0</v>
          </cell>
        </row>
        <row r="48">
          <cell r="I48">
            <v>0</v>
          </cell>
          <cell r="T48">
            <v>0</v>
          </cell>
          <cell r="AE48">
            <v>0</v>
          </cell>
        </row>
        <row r="49">
          <cell r="I49">
            <v>0</v>
          </cell>
          <cell r="AE49">
            <v>0</v>
          </cell>
        </row>
        <row r="50">
          <cell r="I50">
            <v>0</v>
          </cell>
          <cell r="AE50">
            <v>0</v>
          </cell>
        </row>
        <row r="52">
          <cell r="I52">
            <v>0</v>
          </cell>
          <cell r="J52">
            <v>0</v>
          </cell>
          <cell r="T52">
            <v>0</v>
          </cell>
          <cell r="U52">
            <v>0</v>
          </cell>
          <cell r="AE52">
            <v>0</v>
          </cell>
          <cell r="AF52">
            <v>0</v>
          </cell>
        </row>
      </sheetData>
      <sheetData sheetId="3">
        <row r="16">
          <cell r="I16">
            <v>12000</v>
          </cell>
          <cell r="T16">
            <v>0</v>
          </cell>
          <cell r="AP16">
            <v>0</v>
          </cell>
        </row>
        <row r="17">
          <cell r="AP17">
            <v>0</v>
          </cell>
        </row>
        <row r="18">
          <cell r="I18">
            <v>0</v>
          </cell>
          <cell r="T18">
            <v>0</v>
          </cell>
          <cell r="AP18">
            <v>0</v>
          </cell>
        </row>
      </sheetData>
      <sheetData sheetId="4">
        <row r="14">
          <cell r="U14">
            <v>25340</v>
          </cell>
        </row>
        <row r="40">
          <cell r="AP40">
            <v>0</v>
          </cell>
        </row>
        <row r="53">
          <cell r="I53">
            <v>0</v>
          </cell>
          <cell r="J53">
            <v>0</v>
          </cell>
          <cell r="U53">
            <v>0</v>
          </cell>
          <cell r="AF53">
            <v>0</v>
          </cell>
          <cell r="AP53">
            <v>0</v>
          </cell>
          <cell r="AQ53">
            <v>0</v>
          </cell>
        </row>
        <row r="54">
          <cell r="I54">
            <v>0</v>
          </cell>
          <cell r="J54">
            <v>0</v>
          </cell>
          <cell r="U54">
            <v>0</v>
          </cell>
          <cell r="AF54">
            <v>0</v>
          </cell>
          <cell r="AP54">
            <v>0</v>
          </cell>
          <cell r="AQ54">
            <v>0</v>
          </cell>
        </row>
        <row r="55">
          <cell r="I55">
            <v>0</v>
          </cell>
          <cell r="J55">
            <v>0</v>
          </cell>
          <cell r="U55">
            <v>0</v>
          </cell>
          <cell r="AE55">
            <v>0</v>
          </cell>
          <cell r="AF55">
            <v>0</v>
          </cell>
          <cell r="AP55">
            <v>0</v>
          </cell>
          <cell r="AQ55">
            <v>0</v>
          </cell>
        </row>
        <row r="56">
          <cell r="I56">
            <v>0</v>
          </cell>
          <cell r="J56">
            <v>0</v>
          </cell>
          <cell r="T56">
            <v>0</v>
          </cell>
          <cell r="U56">
            <v>0</v>
          </cell>
          <cell r="AE56">
            <v>0</v>
          </cell>
          <cell r="AF56">
            <v>0</v>
          </cell>
          <cell r="AP56">
            <v>0</v>
          </cell>
          <cell r="AQ56">
            <v>0</v>
          </cell>
        </row>
        <row r="57">
          <cell r="I57">
            <v>0</v>
          </cell>
          <cell r="J57">
            <v>0</v>
          </cell>
          <cell r="T57">
            <v>0</v>
          </cell>
          <cell r="U57">
            <v>0</v>
          </cell>
          <cell r="AE57">
            <v>0</v>
          </cell>
          <cell r="AF57">
            <v>0</v>
          </cell>
          <cell r="AP57">
            <v>0</v>
          </cell>
          <cell r="AQ57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1EC2-89C9-704C-84C6-72A3DC9B9E5D}">
  <dimension ref="B2:K19"/>
  <sheetViews>
    <sheetView tabSelected="1" topLeftCell="A7" zoomScale="171" workbookViewId="0">
      <selection activeCell="D12" sqref="D12"/>
    </sheetView>
  </sheetViews>
  <sheetFormatPr baseColWidth="10" defaultRowHeight="16"/>
  <cols>
    <col min="1" max="1" width="5" customWidth="1"/>
    <col min="257" max="257" width="5" customWidth="1"/>
    <col min="513" max="513" width="5" customWidth="1"/>
    <col min="769" max="769" width="5" customWidth="1"/>
    <col min="1025" max="1025" width="5" customWidth="1"/>
    <col min="1281" max="1281" width="5" customWidth="1"/>
    <col min="1537" max="1537" width="5" customWidth="1"/>
    <col min="1793" max="1793" width="5" customWidth="1"/>
    <col min="2049" max="2049" width="5" customWidth="1"/>
    <col min="2305" max="2305" width="5" customWidth="1"/>
    <col min="2561" max="2561" width="5" customWidth="1"/>
    <col min="2817" max="2817" width="5" customWidth="1"/>
    <col min="3073" max="3073" width="5" customWidth="1"/>
    <col min="3329" max="3329" width="5" customWidth="1"/>
    <col min="3585" max="3585" width="5" customWidth="1"/>
    <col min="3841" max="3841" width="5" customWidth="1"/>
    <col min="4097" max="4097" width="5" customWidth="1"/>
    <col min="4353" max="4353" width="5" customWidth="1"/>
    <col min="4609" max="4609" width="5" customWidth="1"/>
    <col min="4865" max="4865" width="5" customWidth="1"/>
    <col min="5121" max="5121" width="5" customWidth="1"/>
    <col min="5377" max="5377" width="5" customWidth="1"/>
    <col min="5633" max="5633" width="5" customWidth="1"/>
    <col min="5889" max="5889" width="5" customWidth="1"/>
    <col min="6145" max="6145" width="5" customWidth="1"/>
    <col min="6401" max="6401" width="5" customWidth="1"/>
    <col min="6657" max="6657" width="5" customWidth="1"/>
    <col min="6913" max="6913" width="5" customWidth="1"/>
    <col min="7169" max="7169" width="5" customWidth="1"/>
    <col min="7425" max="7425" width="5" customWidth="1"/>
    <col min="7681" max="7681" width="5" customWidth="1"/>
    <col min="7937" max="7937" width="5" customWidth="1"/>
    <col min="8193" max="8193" width="5" customWidth="1"/>
    <col min="8449" max="8449" width="5" customWidth="1"/>
    <col min="8705" max="8705" width="5" customWidth="1"/>
    <col min="8961" max="8961" width="5" customWidth="1"/>
    <col min="9217" max="9217" width="5" customWidth="1"/>
    <col min="9473" max="9473" width="5" customWidth="1"/>
    <col min="9729" max="9729" width="5" customWidth="1"/>
    <col min="9985" max="9985" width="5" customWidth="1"/>
    <col min="10241" max="10241" width="5" customWidth="1"/>
    <col min="10497" max="10497" width="5" customWidth="1"/>
    <col min="10753" max="10753" width="5" customWidth="1"/>
    <col min="11009" max="11009" width="5" customWidth="1"/>
    <col min="11265" max="11265" width="5" customWidth="1"/>
    <col min="11521" max="11521" width="5" customWidth="1"/>
    <col min="11777" max="11777" width="5" customWidth="1"/>
    <col min="12033" max="12033" width="5" customWidth="1"/>
    <col min="12289" max="12289" width="5" customWidth="1"/>
    <col min="12545" max="12545" width="5" customWidth="1"/>
    <col min="12801" max="12801" width="5" customWidth="1"/>
    <col min="13057" max="13057" width="5" customWidth="1"/>
    <col min="13313" max="13313" width="5" customWidth="1"/>
    <col min="13569" max="13569" width="5" customWidth="1"/>
    <col min="13825" max="13825" width="5" customWidth="1"/>
    <col min="14081" max="14081" width="5" customWidth="1"/>
    <col min="14337" max="14337" width="5" customWidth="1"/>
    <col min="14593" max="14593" width="5" customWidth="1"/>
    <col min="14849" max="14849" width="5" customWidth="1"/>
    <col min="15105" max="15105" width="5" customWidth="1"/>
    <col min="15361" max="15361" width="5" customWidth="1"/>
    <col min="15617" max="15617" width="5" customWidth="1"/>
    <col min="15873" max="15873" width="5" customWidth="1"/>
    <col min="16129" max="16129" width="5" customWidth="1"/>
  </cols>
  <sheetData>
    <row r="2" spans="2:11" ht="24">
      <c r="B2" s="324" t="s">
        <v>604</v>
      </c>
    </row>
    <row r="5" spans="2:11">
      <c r="B5" t="s">
        <v>384</v>
      </c>
    </row>
    <row r="7" spans="2:11">
      <c r="B7" t="s">
        <v>385</v>
      </c>
    </row>
    <row r="9" spans="2:11">
      <c r="B9" t="s">
        <v>386</v>
      </c>
    </row>
    <row r="12" spans="2:11">
      <c r="B12" t="s">
        <v>387</v>
      </c>
      <c r="D12" s="325"/>
    </row>
    <row r="14" spans="2:11">
      <c r="B14" t="s">
        <v>388</v>
      </c>
      <c r="E14" t="s">
        <v>389</v>
      </c>
      <c r="G14" t="s">
        <v>390</v>
      </c>
      <c r="I14" t="s">
        <v>390</v>
      </c>
      <c r="K14" t="s">
        <v>390</v>
      </c>
    </row>
    <row r="15" spans="2:11">
      <c r="B15" t="s">
        <v>391</v>
      </c>
      <c r="C15" s="326">
        <v>43831</v>
      </c>
      <c r="E15" s="326">
        <v>43466</v>
      </c>
      <c r="G15" s="326">
        <v>43101</v>
      </c>
      <c r="I15" s="326"/>
      <c r="K15" s="326"/>
    </row>
    <row r="16" spans="2:11">
      <c r="B16" t="s">
        <v>392</v>
      </c>
      <c r="C16" s="326">
        <v>44196</v>
      </c>
      <c r="E16" s="326">
        <v>43830</v>
      </c>
      <c r="G16" s="326">
        <v>43465</v>
      </c>
      <c r="I16" s="326"/>
      <c r="K16" s="326"/>
    </row>
    <row r="19" spans="2:2">
      <c r="B19" t="s">
        <v>603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A681-0BAE-EA4E-993D-3822E075EF8C}">
  <sheetPr>
    <pageSetUpPr fitToPage="1"/>
  </sheetPr>
  <dimension ref="A1:AQ63"/>
  <sheetViews>
    <sheetView topLeftCell="A16" zoomScale="116" workbookViewId="0">
      <selection activeCell="U48" sqref="U48:U50"/>
    </sheetView>
  </sheetViews>
  <sheetFormatPr baseColWidth="10" defaultRowHeight="16"/>
  <cols>
    <col min="1" max="1" width="4.33203125" customWidth="1"/>
    <col min="2" max="2" width="7.6640625" customWidth="1"/>
    <col min="3" max="3" width="22.6640625" customWidth="1"/>
    <col min="4" max="4" width="12.1640625" bestFit="1" customWidth="1"/>
    <col min="5" max="5" width="6.6640625" customWidth="1"/>
    <col min="6" max="6" width="11" bestFit="1" customWidth="1"/>
    <col min="7" max="7" width="6.6640625" customWidth="1"/>
    <col min="8" max="10" width="11" bestFit="1" customWidth="1"/>
    <col min="12" max="12" width="4.33203125" customWidth="1"/>
    <col min="13" max="13" width="7.6640625" customWidth="1"/>
    <col min="14" max="14" width="22.6640625" customWidth="1"/>
    <col min="16" max="16" width="6.6640625" customWidth="1"/>
    <col min="17" max="17" width="11" bestFit="1" customWidth="1"/>
    <col min="18" max="18" width="6.6640625" customWidth="1"/>
    <col min="19" max="21" width="11" bestFit="1" customWidth="1"/>
    <col min="23" max="23" width="4.33203125" customWidth="1"/>
    <col min="24" max="24" width="7.6640625" customWidth="1"/>
    <col min="25" max="25" width="22.6640625" customWidth="1"/>
    <col min="27" max="27" width="6.6640625" customWidth="1"/>
    <col min="28" max="28" width="11" bestFit="1" customWidth="1"/>
    <col min="29" max="29" width="6.6640625" customWidth="1"/>
    <col min="34" max="34" width="4.33203125" customWidth="1"/>
    <col min="35" max="35" width="7.6640625" customWidth="1"/>
    <col min="36" max="36" width="22.6640625" customWidth="1"/>
    <col min="38" max="38" width="6.6640625" customWidth="1"/>
    <col min="40" max="40" width="6.6640625" customWidth="1"/>
    <col min="257" max="257" width="4.33203125" customWidth="1"/>
    <col min="258" max="258" width="7.6640625" customWidth="1"/>
    <col min="259" max="259" width="22.6640625" customWidth="1"/>
    <col min="261" max="261" width="6.6640625" customWidth="1"/>
    <col min="263" max="263" width="6.6640625" customWidth="1"/>
    <col min="268" max="268" width="4.33203125" customWidth="1"/>
    <col min="269" max="269" width="7.6640625" customWidth="1"/>
    <col min="270" max="270" width="22.6640625" customWidth="1"/>
    <col min="272" max="272" width="6.6640625" customWidth="1"/>
    <col min="274" max="274" width="6.6640625" customWidth="1"/>
    <col min="279" max="279" width="4.33203125" customWidth="1"/>
    <col min="280" max="280" width="7.6640625" customWidth="1"/>
    <col min="281" max="281" width="22.6640625" customWidth="1"/>
    <col min="283" max="283" width="6.6640625" customWidth="1"/>
    <col min="285" max="285" width="6.6640625" customWidth="1"/>
    <col min="513" max="513" width="4.33203125" customWidth="1"/>
    <col min="514" max="514" width="7.6640625" customWidth="1"/>
    <col min="515" max="515" width="22.6640625" customWidth="1"/>
    <col min="517" max="517" width="6.6640625" customWidth="1"/>
    <col min="519" max="519" width="6.6640625" customWidth="1"/>
    <col min="524" max="524" width="4.33203125" customWidth="1"/>
    <col min="525" max="525" width="7.6640625" customWidth="1"/>
    <col min="526" max="526" width="22.6640625" customWidth="1"/>
    <col min="528" max="528" width="6.6640625" customWidth="1"/>
    <col min="530" max="530" width="6.6640625" customWidth="1"/>
    <col min="535" max="535" width="4.33203125" customWidth="1"/>
    <col min="536" max="536" width="7.6640625" customWidth="1"/>
    <col min="537" max="537" width="22.6640625" customWidth="1"/>
    <col min="539" max="539" width="6.6640625" customWidth="1"/>
    <col min="541" max="541" width="6.6640625" customWidth="1"/>
    <col min="769" max="769" width="4.33203125" customWidth="1"/>
    <col min="770" max="770" width="7.6640625" customWidth="1"/>
    <col min="771" max="771" width="22.6640625" customWidth="1"/>
    <col min="773" max="773" width="6.6640625" customWidth="1"/>
    <col min="775" max="775" width="6.6640625" customWidth="1"/>
    <col min="780" max="780" width="4.33203125" customWidth="1"/>
    <col min="781" max="781" width="7.6640625" customWidth="1"/>
    <col min="782" max="782" width="22.6640625" customWidth="1"/>
    <col min="784" max="784" width="6.6640625" customWidth="1"/>
    <col min="786" max="786" width="6.6640625" customWidth="1"/>
    <col min="791" max="791" width="4.33203125" customWidth="1"/>
    <col min="792" max="792" width="7.6640625" customWidth="1"/>
    <col min="793" max="793" width="22.6640625" customWidth="1"/>
    <col min="795" max="795" width="6.6640625" customWidth="1"/>
    <col min="797" max="797" width="6.6640625" customWidth="1"/>
    <col min="1025" max="1025" width="4.33203125" customWidth="1"/>
    <col min="1026" max="1026" width="7.6640625" customWidth="1"/>
    <col min="1027" max="1027" width="22.6640625" customWidth="1"/>
    <col min="1029" max="1029" width="6.6640625" customWidth="1"/>
    <col min="1031" max="1031" width="6.6640625" customWidth="1"/>
    <col min="1036" max="1036" width="4.33203125" customWidth="1"/>
    <col min="1037" max="1037" width="7.6640625" customWidth="1"/>
    <col min="1038" max="1038" width="22.6640625" customWidth="1"/>
    <col min="1040" max="1040" width="6.6640625" customWidth="1"/>
    <col min="1042" max="1042" width="6.6640625" customWidth="1"/>
    <col min="1047" max="1047" width="4.33203125" customWidth="1"/>
    <col min="1048" max="1048" width="7.6640625" customWidth="1"/>
    <col min="1049" max="1049" width="22.6640625" customWidth="1"/>
    <col min="1051" max="1051" width="6.6640625" customWidth="1"/>
    <col min="1053" max="1053" width="6.6640625" customWidth="1"/>
    <col min="1281" max="1281" width="4.33203125" customWidth="1"/>
    <col min="1282" max="1282" width="7.6640625" customWidth="1"/>
    <col min="1283" max="1283" width="22.6640625" customWidth="1"/>
    <col min="1285" max="1285" width="6.6640625" customWidth="1"/>
    <col min="1287" max="1287" width="6.6640625" customWidth="1"/>
    <col min="1292" max="1292" width="4.33203125" customWidth="1"/>
    <col min="1293" max="1293" width="7.6640625" customWidth="1"/>
    <col min="1294" max="1294" width="22.6640625" customWidth="1"/>
    <col min="1296" max="1296" width="6.6640625" customWidth="1"/>
    <col min="1298" max="1298" width="6.6640625" customWidth="1"/>
    <col min="1303" max="1303" width="4.33203125" customWidth="1"/>
    <col min="1304" max="1304" width="7.6640625" customWidth="1"/>
    <col min="1305" max="1305" width="22.6640625" customWidth="1"/>
    <col min="1307" max="1307" width="6.6640625" customWidth="1"/>
    <col min="1309" max="1309" width="6.6640625" customWidth="1"/>
    <col min="1537" max="1537" width="4.33203125" customWidth="1"/>
    <col min="1538" max="1538" width="7.6640625" customWidth="1"/>
    <col min="1539" max="1539" width="22.6640625" customWidth="1"/>
    <col min="1541" max="1541" width="6.6640625" customWidth="1"/>
    <col min="1543" max="1543" width="6.6640625" customWidth="1"/>
    <col min="1548" max="1548" width="4.33203125" customWidth="1"/>
    <col min="1549" max="1549" width="7.6640625" customWidth="1"/>
    <col min="1550" max="1550" width="22.6640625" customWidth="1"/>
    <col min="1552" max="1552" width="6.6640625" customWidth="1"/>
    <col min="1554" max="1554" width="6.6640625" customWidth="1"/>
    <col min="1559" max="1559" width="4.33203125" customWidth="1"/>
    <col min="1560" max="1560" width="7.6640625" customWidth="1"/>
    <col min="1561" max="1561" width="22.6640625" customWidth="1"/>
    <col min="1563" max="1563" width="6.6640625" customWidth="1"/>
    <col min="1565" max="1565" width="6.6640625" customWidth="1"/>
    <col min="1793" max="1793" width="4.33203125" customWidth="1"/>
    <col min="1794" max="1794" width="7.6640625" customWidth="1"/>
    <col min="1795" max="1795" width="22.6640625" customWidth="1"/>
    <col min="1797" max="1797" width="6.6640625" customWidth="1"/>
    <col min="1799" max="1799" width="6.6640625" customWidth="1"/>
    <col min="1804" max="1804" width="4.33203125" customWidth="1"/>
    <col min="1805" max="1805" width="7.6640625" customWidth="1"/>
    <col min="1806" max="1806" width="22.6640625" customWidth="1"/>
    <col min="1808" max="1808" width="6.6640625" customWidth="1"/>
    <col min="1810" max="1810" width="6.6640625" customWidth="1"/>
    <col min="1815" max="1815" width="4.33203125" customWidth="1"/>
    <col min="1816" max="1816" width="7.6640625" customWidth="1"/>
    <col min="1817" max="1817" width="22.6640625" customWidth="1"/>
    <col min="1819" max="1819" width="6.6640625" customWidth="1"/>
    <col min="1821" max="1821" width="6.6640625" customWidth="1"/>
    <col min="2049" max="2049" width="4.33203125" customWidth="1"/>
    <col min="2050" max="2050" width="7.6640625" customWidth="1"/>
    <col min="2051" max="2051" width="22.6640625" customWidth="1"/>
    <col min="2053" max="2053" width="6.6640625" customWidth="1"/>
    <col min="2055" max="2055" width="6.6640625" customWidth="1"/>
    <col min="2060" max="2060" width="4.33203125" customWidth="1"/>
    <col min="2061" max="2061" width="7.6640625" customWidth="1"/>
    <col min="2062" max="2062" width="22.6640625" customWidth="1"/>
    <col min="2064" max="2064" width="6.6640625" customWidth="1"/>
    <col min="2066" max="2066" width="6.6640625" customWidth="1"/>
    <col min="2071" max="2071" width="4.33203125" customWidth="1"/>
    <col min="2072" max="2072" width="7.6640625" customWidth="1"/>
    <col min="2073" max="2073" width="22.6640625" customWidth="1"/>
    <col min="2075" max="2075" width="6.6640625" customWidth="1"/>
    <col min="2077" max="2077" width="6.6640625" customWidth="1"/>
    <col min="2305" max="2305" width="4.33203125" customWidth="1"/>
    <col min="2306" max="2306" width="7.6640625" customWidth="1"/>
    <col min="2307" max="2307" width="22.6640625" customWidth="1"/>
    <col min="2309" max="2309" width="6.6640625" customWidth="1"/>
    <col min="2311" max="2311" width="6.6640625" customWidth="1"/>
    <col min="2316" max="2316" width="4.33203125" customWidth="1"/>
    <col min="2317" max="2317" width="7.6640625" customWidth="1"/>
    <col min="2318" max="2318" width="22.6640625" customWidth="1"/>
    <col min="2320" max="2320" width="6.6640625" customWidth="1"/>
    <col min="2322" max="2322" width="6.6640625" customWidth="1"/>
    <col min="2327" max="2327" width="4.33203125" customWidth="1"/>
    <col min="2328" max="2328" width="7.6640625" customWidth="1"/>
    <col min="2329" max="2329" width="22.6640625" customWidth="1"/>
    <col min="2331" max="2331" width="6.6640625" customWidth="1"/>
    <col min="2333" max="2333" width="6.6640625" customWidth="1"/>
    <col min="2561" max="2561" width="4.33203125" customWidth="1"/>
    <col min="2562" max="2562" width="7.6640625" customWidth="1"/>
    <col min="2563" max="2563" width="22.6640625" customWidth="1"/>
    <col min="2565" max="2565" width="6.6640625" customWidth="1"/>
    <col min="2567" max="2567" width="6.6640625" customWidth="1"/>
    <col min="2572" max="2572" width="4.33203125" customWidth="1"/>
    <col min="2573" max="2573" width="7.6640625" customWidth="1"/>
    <col min="2574" max="2574" width="22.6640625" customWidth="1"/>
    <col min="2576" max="2576" width="6.6640625" customWidth="1"/>
    <col min="2578" max="2578" width="6.6640625" customWidth="1"/>
    <col min="2583" max="2583" width="4.33203125" customWidth="1"/>
    <col min="2584" max="2584" width="7.6640625" customWidth="1"/>
    <col min="2585" max="2585" width="22.6640625" customWidth="1"/>
    <col min="2587" max="2587" width="6.6640625" customWidth="1"/>
    <col min="2589" max="2589" width="6.6640625" customWidth="1"/>
    <col min="2817" max="2817" width="4.33203125" customWidth="1"/>
    <col min="2818" max="2818" width="7.6640625" customWidth="1"/>
    <col min="2819" max="2819" width="22.6640625" customWidth="1"/>
    <col min="2821" max="2821" width="6.6640625" customWidth="1"/>
    <col min="2823" max="2823" width="6.6640625" customWidth="1"/>
    <col min="2828" max="2828" width="4.33203125" customWidth="1"/>
    <col min="2829" max="2829" width="7.6640625" customWidth="1"/>
    <col min="2830" max="2830" width="22.6640625" customWidth="1"/>
    <col min="2832" max="2832" width="6.6640625" customWidth="1"/>
    <col min="2834" max="2834" width="6.6640625" customWidth="1"/>
    <col min="2839" max="2839" width="4.33203125" customWidth="1"/>
    <col min="2840" max="2840" width="7.6640625" customWidth="1"/>
    <col min="2841" max="2841" width="22.6640625" customWidth="1"/>
    <col min="2843" max="2843" width="6.6640625" customWidth="1"/>
    <col min="2845" max="2845" width="6.6640625" customWidth="1"/>
    <col min="3073" max="3073" width="4.33203125" customWidth="1"/>
    <col min="3074" max="3074" width="7.6640625" customWidth="1"/>
    <col min="3075" max="3075" width="22.6640625" customWidth="1"/>
    <col min="3077" max="3077" width="6.6640625" customWidth="1"/>
    <col min="3079" max="3079" width="6.6640625" customWidth="1"/>
    <col min="3084" max="3084" width="4.33203125" customWidth="1"/>
    <col min="3085" max="3085" width="7.6640625" customWidth="1"/>
    <col min="3086" max="3086" width="22.6640625" customWidth="1"/>
    <col min="3088" max="3088" width="6.6640625" customWidth="1"/>
    <col min="3090" max="3090" width="6.6640625" customWidth="1"/>
    <col min="3095" max="3095" width="4.33203125" customWidth="1"/>
    <col min="3096" max="3096" width="7.6640625" customWidth="1"/>
    <col min="3097" max="3097" width="22.6640625" customWidth="1"/>
    <col min="3099" max="3099" width="6.6640625" customWidth="1"/>
    <col min="3101" max="3101" width="6.6640625" customWidth="1"/>
    <col min="3329" max="3329" width="4.33203125" customWidth="1"/>
    <col min="3330" max="3330" width="7.6640625" customWidth="1"/>
    <col min="3331" max="3331" width="22.6640625" customWidth="1"/>
    <col min="3333" max="3333" width="6.6640625" customWidth="1"/>
    <col min="3335" max="3335" width="6.6640625" customWidth="1"/>
    <col min="3340" max="3340" width="4.33203125" customWidth="1"/>
    <col min="3341" max="3341" width="7.6640625" customWidth="1"/>
    <col min="3342" max="3342" width="22.6640625" customWidth="1"/>
    <col min="3344" max="3344" width="6.6640625" customWidth="1"/>
    <col min="3346" max="3346" width="6.6640625" customWidth="1"/>
    <col min="3351" max="3351" width="4.33203125" customWidth="1"/>
    <col min="3352" max="3352" width="7.6640625" customWidth="1"/>
    <col min="3353" max="3353" width="22.6640625" customWidth="1"/>
    <col min="3355" max="3355" width="6.6640625" customWidth="1"/>
    <col min="3357" max="3357" width="6.6640625" customWidth="1"/>
    <col min="3585" max="3585" width="4.33203125" customWidth="1"/>
    <col min="3586" max="3586" width="7.6640625" customWidth="1"/>
    <col min="3587" max="3587" width="22.6640625" customWidth="1"/>
    <col min="3589" max="3589" width="6.6640625" customWidth="1"/>
    <col min="3591" max="3591" width="6.6640625" customWidth="1"/>
    <col min="3596" max="3596" width="4.33203125" customWidth="1"/>
    <col min="3597" max="3597" width="7.6640625" customWidth="1"/>
    <col min="3598" max="3598" width="22.6640625" customWidth="1"/>
    <col min="3600" max="3600" width="6.6640625" customWidth="1"/>
    <col min="3602" max="3602" width="6.6640625" customWidth="1"/>
    <col min="3607" max="3607" width="4.33203125" customWidth="1"/>
    <col min="3608" max="3608" width="7.6640625" customWidth="1"/>
    <col min="3609" max="3609" width="22.6640625" customWidth="1"/>
    <col min="3611" max="3611" width="6.6640625" customWidth="1"/>
    <col min="3613" max="3613" width="6.6640625" customWidth="1"/>
    <col min="3841" max="3841" width="4.33203125" customWidth="1"/>
    <col min="3842" max="3842" width="7.6640625" customWidth="1"/>
    <col min="3843" max="3843" width="22.6640625" customWidth="1"/>
    <col min="3845" max="3845" width="6.6640625" customWidth="1"/>
    <col min="3847" max="3847" width="6.6640625" customWidth="1"/>
    <col min="3852" max="3852" width="4.33203125" customWidth="1"/>
    <col min="3853" max="3853" width="7.6640625" customWidth="1"/>
    <col min="3854" max="3854" width="22.6640625" customWidth="1"/>
    <col min="3856" max="3856" width="6.6640625" customWidth="1"/>
    <col min="3858" max="3858" width="6.6640625" customWidth="1"/>
    <col min="3863" max="3863" width="4.33203125" customWidth="1"/>
    <col min="3864" max="3864" width="7.6640625" customWidth="1"/>
    <col min="3865" max="3865" width="22.6640625" customWidth="1"/>
    <col min="3867" max="3867" width="6.6640625" customWidth="1"/>
    <col min="3869" max="3869" width="6.6640625" customWidth="1"/>
    <col min="4097" max="4097" width="4.33203125" customWidth="1"/>
    <col min="4098" max="4098" width="7.6640625" customWidth="1"/>
    <col min="4099" max="4099" width="22.6640625" customWidth="1"/>
    <col min="4101" max="4101" width="6.6640625" customWidth="1"/>
    <col min="4103" max="4103" width="6.6640625" customWidth="1"/>
    <col min="4108" max="4108" width="4.33203125" customWidth="1"/>
    <col min="4109" max="4109" width="7.6640625" customWidth="1"/>
    <col min="4110" max="4110" width="22.6640625" customWidth="1"/>
    <col min="4112" max="4112" width="6.6640625" customWidth="1"/>
    <col min="4114" max="4114" width="6.6640625" customWidth="1"/>
    <col min="4119" max="4119" width="4.33203125" customWidth="1"/>
    <col min="4120" max="4120" width="7.6640625" customWidth="1"/>
    <col min="4121" max="4121" width="22.6640625" customWidth="1"/>
    <col min="4123" max="4123" width="6.6640625" customWidth="1"/>
    <col min="4125" max="4125" width="6.6640625" customWidth="1"/>
    <col min="4353" max="4353" width="4.33203125" customWidth="1"/>
    <col min="4354" max="4354" width="7.6640625" customWidth="1"/>
    <col min="4355" max="4355" width="22.6640625" customWidth="1"/>
    <col min="4357" max="4357" width="6.6640625" customWidth="1"/>
    <col min="4359" max="4359" width="6.6640625" customWidth="1"/>
    <col min="4364" max="4364" width="4.33203125" customWidth="1"/>
    <col min="4365" max="4365" width="7.6640625" customWidth="1"/>
    <col min="4366" max="4366" width="22.6640625" customWidth="1"/>
    <col min="4368" max="4368" width="6.6640625" customWidth="1"/>
    <col min="4370" max="4370" width="6.6640625" customWidth="1"/>
    <col min="4375" max="4375" width="4.33203125" customWidth="1"/>
    <col min="4376" max="4376" width="7.6640625" customWidth="1"/>
    <col min="4377" max="4377" width="22.6640625" customWidth="1"/>
    <col min="4379" max="4379" width="6.6640625" customWidth="1"/>
    <col min="4381" max="4381" width="6.6640625" customWidth="1"/>
    <col min="4609" max="4609" width="4.33203125" customWidth="1"/>
    <col min="4610" max="4610" width="7.6640625" customWidth="1"/>
    <col min="4611" max="4611" width="22.6640625" customWidth="1"/>
    <col min="4613" max="4613" width="6.6640625" customWidth="1"/>
    <col min="4615" max="4615" width="6.6640625" customWidth="1"/>
    <col min="4620" max="4620" width="4.33203125" customWidth="1"/>
    <col min="4621" max="4621" width="7.6640625" customWidth="1"/>
    <col min="4622" max="4622" width="22.6640625" customWidth="1"/>
    <col min="4624" max="4624" width="6.6640625" customWidth="1"/>
    <col min="4626" max="4626" width="6.6640625" customWidth="1"/>
    <col min="4631" max="4631" width="4.33203125" customWidth="1"/>
    <col min="4632" max="4632" width="7.6640625" customWidth="1"/>
    <col min="4633" max="4633" width="22.6640625" customWidth="1"/>
    <col min="4635" max="4635" width="6.6640625" customWidth="1"/>
    <col min="4637" max="4637" width="6.6640625" customWidth="1"/>
    <col min="4865" max="4865" width="4.33203125" customWidth="1"/>
    <col min="4866" max="4866" width="7.6640625" customWidth="1"/>
    <col min="4867" max="4867" width="22.6640625" customWidth="1"/>
    <col min="4869" max="4869" width="6.6640625" customWidth="1"/>
    <col min="4871" max="4871" width="6.6640625" customWidth="1"/>
    <col min="4876" max="4876" width="4.33203125" customWidth="1"/>
    <col min="4877" max="4877" width="7.6640625" customWidth="1"/>
    <col min="4878" max="4878" width="22.6640625" customWidth="1"/>
    <col min="4880" max="4880" width="6.6640625" customWidth="1"/>
    <col min="4882" max="4882" width="6.6640625" customWidth="1"/>
    <col min="4887" max="4887" width="4.33203125" customWidth="1"/>
    <col min="4888" max="4888" width="7.6640625" customWidth="1"/>
    <col min="4889" max="4889" width="22.6640625" customWidth="1"/>
    <col min="4891" max="4891" width="6.6640625" customWidth="1"/>
    <col min="4893" max="4893" width="6.6640625" customWidth="1"/>
    <col min="5121" max="5121" width="4.33203125" customWidth="1"/>
    <col min="5122" max="5122" width="7.6640625" customWidth="1"/>
    <col min="5123" max="5123" width="22.6640625" customWidth="1"/>
    <col min="5125" max="5125" width="6.6640625" customWidth="1"/>
    <col min="5127" max="5127" width="6.6640625" customWidth="1"/>
    <col min="5132" max="5132" width="4.33203125" customWidth="1"/>
    <col min="5133" max="5133" width="7.6640625" customWidth="1"/>
    <col min="5134" max="5134" width="22.6640625" customWidth="1"/>
    <col min="5136" max="5136" width="6.6640625" customWidth="1"/>
    <col min="5138" max="5138" width="6.6640625" customWidth="1"/>
    <col min="5143" max="5143" width="4.33203125" customWidth="1"/>
    <col min="5144" max="5144" width="7.6640625" customWidth="1"/>
    <col min="5145" max="5145" width="22.6640625" customWidth="1"/>
    <col min="5147" max="5147" width="6.6640625" customWidth="1"/>
    <col min="5149" max="5149" width="6.6640625" customWidth="1"/>
    <col min="5377" max="5377" width="4.33203125" customWidth="1"/>
    <col min="5378" max="5378" width="7.6640625" customWidth="1"/>
    <col min="5379" max="5379" width="22.6640625" customWidth="1"/>
    <col min="5381" max="5381" width="6.6640625" customWidth="1"/>
    <col min="5383" max="5383" width="6.6640625" customWidth="1"/>
    <col min="5388" max="5388" width="4.33203125" customWidth="1"/>
    <col min="5389" max="5389" width="7.6640625" customWidth="1"/>
    <col min="5390" max="5390" width="22.6640625" customWidth="1"/>
    <col min="5392" max="5392" width="6.6640625" customWidth="1"/>
    <col min="5394" max="5394" width="6.6640625" customWidth="1"/>
    <col min="5399" max="5399" width="4.33203125" customWidth="1"/>
    <col min="5400" max="5400" width="7.6640625" customWidth="1"/>
    <col min="5401" max="5401" width="22.6640625" customWidth="1"/>
    <col min="5403" max="5403" width="6.6640625" customWidth="1"/>
    <col min="5405" max="5405" width="6.6640625" customWidth="1"/>
    <col min="5633" max="5633" width="4.33203125" customWidth="1"/>
    <col min="5634" max="5634" width="7.6640625" customWidth="1"/>
    <col min="5635" max="5635" width="22.6640625" customWidth="1"/>
    <col min="5637" max="5637" width="6.6640625" customWidth="1"/>
    <col min="5639" max="5639" width="6.6640625" customWidth="1"/>
    <col min="5644" max="5644" width="4.33203125" customWidth="1"/>
    <col min="5645" max="5645" width="7.6640625" customWidth="1"/>
    <col min="5646" max="5646" width="22.6640625" customWidth="1"/>
    <col min="5648" max="5648" width="6.6640625" customWidth="1"/>
    <col min="5650" max="5650" width="6.6640625" customWidth="1"/>
    <col min="5655" max="5655" width="4.33203125" customWidth="1"/>
    <col min="5656" max="5656" width="7.6640625" customWidth="1"/>
    <col min="5657" max="5657" width="22.6640625" customWidth="1"/>
    <col min="5659" max="5659" width="6.6640625" customWidth="1"/>
    <col min="5661" max="5661" width="6.6640625" customWidth="1"/>
    <col min="5889" max="5889" width="4.33203125" customWidth="1"/>
    <col min="5890" max="5890" width="7.6640625" customWidth="1"/>
    <col min="5891" max="5891" width="22.6640625" customWidth="1"/>
    <col min="5893" max="5893" width="6.6640625" customWidth="1"/>
    <col min="5895" max="5895" width="6.6640625" customWidth="1"/>
    <col min="5900" max="5900" width="4.33203125" customWidth="1"/>
    <col min="5901" max="5901" width="7.6640625" customWidth="1"/>
    <col min="5902" max="5902" width="22.6640625" customWidth="1"/>
    <col min="5904" max="5904" width="6.6640625" customWidth="1"/>
    <col min="5906" max="5906" width="6.6640625" customWidth="1"/>
    <col min="5911" max="5911" width="4.33203125" customWidth="1"/>
    <col min="5912" max="5912" width="7.6640625" customWidth="1"/>
    <col min="5913" max="5913" width="22.6640625" customWidth="1"/>
    <col min="5915" max="5915" width="6.6640625" customWidth="1"/>
    <col min="5917" max="5917" width="6.6640625" customWidth="1"/>
    <col min="6145" max="6145" width="4.33203125" customWidth="1"/>
    <col min="6146" max="6146" width="7.6640625" customWidth="1"/>
    <col min="6147" max="6147" width="22.6640625" customWidth="1"/>
    <col min="6149" max="6149" width="6.6640625" customWidth="1"/>
    <col min="6151" max="6151" width="6.6640625" customWidth="1"/>
    <col min="6156" max="6156" width="4.33203125" customWidth="1"/>
    <col min="6157" max="6157" width="7.6640625" customWidth="1"/>
    <col min="6158" max="6158" width="22.6640625" customWidth="1"/>
    <col min="6160" max="6160" width="6.6640625" customWidth="1"/>
    <col min="6162" max="6162" width="6.6640625" customWidth="1"/>
    <col min="6167" max="6167" width="4.33203125" customWidth="1"/>
    <col min="6168" max="6168" width="7.6640625" customWidth="1"/>
    <col min="6169" max="6169" width="22.6640625" customWidth="1"/>
    <col min="6171" max="6171" width="6.6640625" customWidth="1"/>
    <col min="6173" max="6173" width="6.6640625" customWidth="1"/>
    <col min="6401" max="6401" width="4.33203125" customWidth="1"/>
    <col min="6402" max="6402" width="7.6640625" customWidth="1"/>
    <col min="6403" max="6403" width="22.6640625" customWidth="1"/>
    <col min="6405" max="6405" width="6.6640625" customWidth="1"/>
    <col min="6407" max="6407" width="6.6640625" customWidth="1"/>
    <col min="6412" max="6412" width="4.33203125" customWidth="1"/>
    <col min="6413" max="6413" width="7.6640625" customWidth="1"/>
    <col min="6414" max="6414" width="22.6640625" customWidth="1"/>
    <col min="6416" max="6416" width="6.6640625" customWidth="1"/>
    <col min="6418" max="6418" width="6.6640625" customWidth="1"/>
    <col min="6423" max="6423" width="4.33203125" customWidth="1"/>
    <col min="6424" max="6424" width="7.6640625" customWidth="1"/>
    <col min="6425" max="6425" width="22.6640625" customWidth="1"/>
    <col min="6427" max="6427" width="6.6640625" customWidth="1"/>
    <col min="6429" max="6429" width="6.6640625" customWidth="1"/>
    <col min="6657" max="6657" width="4.33203125" customWidth="1"/>
    <col min="6658" max="6658" width="7.6640625" customWidth="1"/>
    <col min="6659" max="6659" width="22.6640625" customWidth="1"/>
    <col min="6661" max="6661" width="6.6640625" customWidth="1"/>
    <col min="6663" max="6663" width="6.6640625" customWidth="1"/>
    <col min="6668" max="6668" width="4.33203125" customWidth="1"/>
    <col min="6669" max="6669" width="7.6640625" customWidth="1"/>
    <col min="6670" max="6670" width="22.6640625" customWidth="1"/>
    <col min="6672" max="6672" width="6.6640625" customWidth="1"/>
    <col min="6674" max="6674" width="6.6640625" customWidth="1"/>
    <col min="6679" max="6679" width="4.33203125" customWidth="1"/>
    <col min="6680" max="6680" width="7.6640625" customWidth="1"/>
    <col min="6681" max="6681" width="22.6640625" customWidth="1"/>
    <col min="6683" max="6683" width="6.6640625" customWidth="1"/>
    <col min="6685" max="6685" width="6.6640625" customWidth="1"/>
    <col min="6913" max="6913" width="4.33203125" customWidth="1"/>
    <col min="6914" max="6914" width="7.6640625" customWidth="1"/>
    <col min="6915" max="6915" width="22.6640625" customWidth="1"/>
    <col min="6917" max="6917" width="6.6640625" customWidth="1"/>
    <col min="6919" max="6919" width="6.6640625" customWidth="1"/>
    <col min="6924" max="6924" width="4.33203125" customWidth="1"/>
    <col min="6925" max="6925" width="7.6640625" customWidth="1"/>
    <col min="6926" max="6926" width="22.6640625" customWidth="1"/>
    <col min="6928" max="6928" width="6.6640625" customWidth="1"/>
    <col min="6930" max="6930" width="6.6640625" customWidth="1"/>
    <col min="6935" max="6935" width="4.33203125" customWidth="1"/>
    <col min="6936" max="6936" width="7.6640625" customWidth="1"/>
    <col min="6937" max="6937" width="22.6640625" customWidth="1"/>
    <col min="6939" max="6939" width="6.6640625" customWidth="1"/>
    <col min="6941" max="6941" width="6.6640625" customWidth="1"/>
    <col min="7169" max="7169" width="4.33203125" customWidth="1"/>
    <col min="7170" max="7170" width="7.6640625" customWidth="1"/>
    <col min="7171" max="7171" width="22.6640625" customWidth="1"/>
    <col min="7173" max="7173" width="6.6640625" customWidth="1"/>
    <col min="7175" max="7175" width="6.6640625" customWidth="1"/>
    <col min="7180" max="7180" width="4.33203125" customWidth="1"/>
    <col min="7181" max="7181" width="7.6640625" customWidth="1"/>
    <col min="7182" max="7182" width="22.6640625" customWidth="1"/>
    <col min="7184" max="7184" width="6.6640625" customWidth="1"/>
    <col min="7186" max="7186" width="6.6640625" customWidth="1"/>
    <col min="7191" max="7191" width="4.33203125" customWidth="1"/>
    <col min="7192" max="7192" width="7.6640625" customWidth="1"/>
    <col min="7193" max="7193" width="22.6640625" customWidth="1"/>
    <col min="7195" max="7195" width="6.6640625" customWidth="1"/>
    <col min="7197" max="7197" width="6.6640625" customWidth="1"/>
    <col min="7425" max="7425" width="4.33203125" customWidth="1"/>
    <col min="7426" max="7426" width="7.6640625" customWidth="1"/>
    <col min="7427" max="7427" width="22.6640625" customWidth="1"/>
    <col min="7429" max="7429" width="6.6640625" customWidth="1"/>
    <col min="7431" max="7431" width="6.6640625" customWidth="1"/>
    <col min="7436" max="7436" width="4.33203125" customWidth="1"/>
    <col min="7437" max="7437" width="7.6640625" customWidth="1"/>
    <col min="7438" max="7438" width="22.6640625" customWidth="1"/>
    <col min="7440" max="7440" width="6.6640625" customWidth="1"/>
    <col min="7442" max="7442" width="6.6640625" customWidth="1"/>
    <col min="7447" max="7447" width="4.33203125" customWidth="1"/>
    <col min="7448" max="7448" width="7.6640625" customWidth="1"/>
    <col min="7449" max="7449" width="22.6640625" customWidth="1"/>
    <col min="7451" max="7451" width="6.6640625" customWidth="1"/>
    <col min="7453" max="7453" width="6.6640625" customWidth="1"/>
    <col min="7681" max="7681" width="4.33203125" customWidth="1"/>
    <col min="7682" max="7682" width="7.6640625" customWidth="1"/>
    <col min="7683" max="7683" width="22.6640625" customWidth="1"/>
    <col min="7685" max="7685" width="6.6640625" customWidth="1"/>
    <col min="7687" max="7687" width="6.6640625" customWidth="1"/>
    <col min="7692" max="7692" width="4.33203125" customWidth="1"/>
    <col min="7693" max="7693" width="7.6640625" customWidth="1"/>
    <col min="7694" max="7694" width="22.6640625" customWidth="1"/>
    <col min="7696" max="7696" width="6.6640625" customWidth="1"/>
    <col min="7698" max="7698" width="6.6640625" customWidth="1"/>
    <col min="7703" max="7703" width="4.33203125" customWidth="1"/>
    <col min="7704" max="7704" width="7.6640625" customWidth="1"/>
    <col min="7705" max="7705" width="22.6640625" customWidth="1"/>
    <col min="7707" max="7707" width="6.6640625" customWidth="1"/>
    <col min="7709" max="7709" width="6.6640625" customWidth="1"/>
    <col min="7937" max="7937" width="4.33203125" customWidth="1"/>
    <col min="7938" max="7938" width="7.6640625" customWidth="1"/>
    <col min="7939" max="7939" width="22.6640625" customWidth="1"/>
    <col min="7941" max="7941" width="6.6640625" customWidth="1"/>
    <col min="7943" max="7943" width="6.6640625" customWidth="1"/>
    <col min="7948" max="7948" width="4.33203125" customWidth="1"/>
    <col min="7949" max="7949" width="7.6640625" customWidth="1"/>
    <col min="7950" max="7950" width="22.6640625" customWidth="1"/>
    <col min="7952" max="7952" width="6.6640625" customWidth="1"/>
    <col min="7954" max="7954" width="6.6640625" customWidth="1"/>
    <col min="7959" max="7959" width="4.33203125" customWidth="1"/>
    <col min="7960" max="7960" width="7.6640625" customWidth="1"/>
    <col min="7961" max="7961" width="22.6640625" customWidth="1"/>
    <col min="7963" max="7963" width="6.6640625" customWidth="1"/>
    <col min="7965" max="7965" width="6.6640625" customWidth="1"/>
    <col min="8193" max="8193" width="4.33203125" customWidth="1"/>
    <col min="8194" max="8194" width="7.6640625" customWidth="1"/>
    <col min="8195" max="8195" width="22.6640625" customWidth="1"/>
    <col min="8197" max="8197" width="6.6640625" customWidth="1"/>
    <col min="8199" max="8199" width="6.6640625" customWidth="1"/>
    <col min="8204" max="8204" width="4.33203125" customWidth="1"/>
    <col min="8205" max="8205" width="7.6640625" customWidth="1"/>
    <col min="8206" max="8206" width="22.6640625" customWidth="1"/>
    <col min="8208" max="8208" width="6.6640625" customWidth="1"/>
    <col min="8210" max="8210" width="6.6640625" customWidth="1"/>
    <col min="8215" max="8215" width="4.33203125" customWidth="1"/>
    <col min="8216" max="8216" width="7.6640625" customWidth="1"/>
    <col min="8217" max="8217" width="22.6640625" customWidth="1"/>
    <col min="8219" max="8219" width="6.6640625" customWidth="1"/>
    <col min="8221" max="8221" width="6.6640625" customWidth="1"/>
    <col min="8449" max="8449" width="4.33203125" customWidth="1"/>
    <col min="8450" max="8450" width="7.6640625" customWidth="1"/>
    <col min="8451" max="8451" width="22.6640625" customWidth="1"/>
    <col min="8453" max="8453" width="6.6640625" customWidth="1"/>
    <col min="8455" max="8455" width="6.6640625" customWidth="1"/>
    <col min="8460" max="8460" width="4.33203125" customWidth="1"/>
    <col min="8461" max="8461" width="7.6640625" customWidth="1"/>
    <col min="8462" max="8462" width="22.6640625" customWidth="1"/>
    <col min="8464" max="8464" width="6.6640625" customWidth="1"/>
    <col min="8466" max="8466" width="6.6640625" customWidth="1"/>
    <col min="8471" max="8471" width="4.33203125" customWidth="1"/>
    <col min="8472" max="8472" width="7.6640625" customWidth="1"/>
    <col min="8473" max="8473" width="22.6640625" customWidth="1"/>
    <col min="8475" max="8475" width="6.6640625" customWidth="1"/>
    <col min="8477" max="8477" width="6.6640625" customWidth="1"/>
    <col min="8705" max="8705" width="4.33203125" customWidth="1"/>
    <col min="8706" max="8706" width="7.6640625" customWidth="1"/>
    <col min="8707" max="8707" width="22.6640625" customWidth="1"/>
    <col min="8709" max="8709" width="6.6640625" customWidth="1"/>
    <col min="8711" max="8711" width="6.6640625" customWidth="1"/>
    <col min="8716" max="8716" width="4.33203125" customWidth="1"/>
    <col min="8717" max="8717" width="7.6640625" customWidth="1"/>
    <col min="8718" max="8718" width="22.6640625" customWidth="1"/>
    <col min="8720" max="8720" width="6.6640625" customWidth="1"/>
    <col min="8722" max="8722" width="6.6640625" customWidth="1"/>
    <col min="8727" max="8727" width="4.33203125" customWidth="1"/>
    <col min="8728" max="8728" width="7.6640625" customWidth="1"/>
    <col min="8729" max="8729" width="22.6640625" customWidth="1"/>
    <col min="8731" max="8731" width="6.6640625" customWidth="1"/>
    <col min="8733" max="8733" width="6.6640625" customWidth="1"/>
    <col min="8961" max="8961" width="4.33203125" customWidth="1"/>
    <col min="8962" max="8962" width="7.6640625" customWidth="1"/>
    <col min="8963" max="8963" width="22.6640625" customWidth="1"/>
    <col min="8965" max="8965" width="6.6640625" customWidth="1"/>
    <col min="8967" max="8967" width="6.6640625" customWidth="1"/>
    <col min="8972" max="8972" width="4.33203125" customWidth="1"/>
    <col min="8973" max="8973" width="7.6640625" customWidth="1"/>
    <col min="8974" max="8974" width="22.6640625" customWidth="1"/>
    <col min="8976" max="8976" width="6.6640625" customWidth="1"/>
    <col min="8978" max="8978" width="6.6640625" customWidth="1"/>
    <col min="8983" max="8983" width="4.33203125" customWidth="1"/>
    <col min="8984" max="8984" width="7.6640625" customWidth="1"/>
    <col min="8985" max="8985" width="22.6640625" customWidth="1"/>
    <col min="8987" max="8987" width="6.6640625" customWidth="1"/>
    <col min="8989" max="8989" width="6.6640625" customWidth="1"/>
    <col min="9217" max="9217" width="4.33203125" customWidth="1"/>
    <col min="9218" max="9218" width="7.6640625" customWidth="1"/>
    <col min="9219" max="9219" width="22.6640625" customWidth="1"/>
    <col min="9221" max="9221" width="6.6640625" customWidth="1"/>
    <col min="9223" max="9223" width="6.6640625" customWidth="1"/>
    <col min="9228" max="9228" width="4.33203125" customWidth="1"/>
    <col min="9229" max="9229" width="7.6640625" customWidth="1"/>
    <col min="9230" max="9230" width="22.6640625" customWidth="1"/>
    <col min="9232" max="9232" width="6.6640625" customWidth="1"/>
    <col min="9234" max="9234" width="6.6640625" customWidth="1"/>
    <col min="9239" max="9239" width="4.33203125" customWidth="1"/>
    <col min="9240" max="9240" width="7.6640625" customWidth="1"/>
    <col min="9241" max="9241" width="22.6640625" customWidth="1"/>
    <col min="9243" max="9243" width="6.6640625" customWidth="1"/>
    <col min="9245" max="9245" width="6.6640625" customWidth="1"/>
    <col min="9473" max="9473" width="4.33203125" customWidth="1"/>
    <col min="9474" max="9474" width="7.6640625" customWidth="1"/>
    <col min="9475" max="9475" width="22.6640625" customWidth="1"/>
    <col min="9477" max="9477" width="6.6640625" customWidth="1"/>
    <col min="9479" max="9479" width="6.6640625" customWidth="1"/>
    <col min="9484" max="9484" width="4.33203125" customWidth="1"/>
    <col min="9485" max="9485" width="7.6640625" customWidth="1"/>
    <col min="9486" max="9486" width="22.6640625" customWidth="1"/>
    <col min="9488" max="9488" width="6.6640625" customWidth="1"/>
    <col min="9490" max="9490" width="6.6640625" customWidth="1"/>
    <col min="9495" max="9495" width="4.33203125" customWidth="1"/>
    <col min="9496" max="9496" width="7.6640625" customWidth="1"/>
    <col min="9497" max="9497" width="22.6640625" customWidth="1"/>
    <col min="9499" max="9499" width="6.6640625" customWidth="1"/>
    <col min="9501" max="9501" width="6.6640625" customWidth="1"/>
    <col min="9729" max="9729" width="4.33203125" customWidth="1"/>
    <col min="9730" max="9730" width="7.6640625" customWidth="1"/>
    <col min="9731" max="9731" width="22.6640625" customWidth="1"/>
    <col min="9733" max="9733" width="6.6640625" customWidth="1"/>
    <col min="9735" max="9735" width="6.6640625" customWidth="1"/>
    <col min="9740" max="9740" width="4.33203125" customWidth="1"/>
    <col min="9741" max="9741" width="7.6640625" customWidth="1"/>
    <col min="9742" max="9742" width="22.6640625" customWidth="1"/>
    <col min="9744" max="9744" width="6.6640625" customWidth="1"/>
    <col min="9746" max="9746" width="6.6640625" customWidth="1"/>
    <col min="9751" max="9751" width="4.33203125" customWidth="1"/>
    <col min="9752" max="9752" width="7.6640625" customWidth="1"/>
    <col min="9753" max="9753" width="22.6640625" customWidth="1"/>
    <col min="9755" max="9755" width="6.6640625" customWidth="1"/>
    <col min="9757" max="9757" width="6.6640625" customWidth="1"/>
    <col min="9985" max="9985" width="4.33203125" customWidth="1"/>
    <col min="9986" max="9986" width="7.6640625" customWidth="1"/>
    <col min="9987" max="9987" width="22.6640625" customWidth="1"/>
    <col min="9989" max="9989" width="6.6640625" customWidth="1"/>
    <col min="9991" max="9991" width="6.6640625" customWidth="1"/>
    <col min="9996" max="9996" width="4.33203125" customWidth="1"/>
    <col min="9997" max="9997" width="7.6640625" customWidth="1"/>
    <col min="9998" max="9998" width="22.6640625" customWidth="1"/>
    <col min="10000" max="10000" width="6.6640625" customWidth="1"/>
    <col min="10002" max="10002" width="6.6640625" customWidth="1"/>
    <col min="10007" max="10007" width="4.33203125" customWidth="1"/>
    <col min="10008" max="10008" width="7.6640625" customWidth="1"/>
    <col min="10009" max="10009" width="22.6640625" customWidth="1"/>
    <col min="10011" max="10011" width="6.6640625" customWidth="1"/>
    <col min="10013" max="10013" width="6.6640625" customWidth="1"/>
    <col min="10241" max="10241" width="4.33203125" customWidth="1"/>
    <col min="10242" max="10242" width="7.6640625" customWidth="1"/>
    <col min="10243" max="10243" width="22.6640625" customWidth="1"/>
    <col min="10245" max="10245" width="6.6640625" customWidth="1"/>
    <col min="10247" max="10247" width="6.6640625" customWidth="1"/>
    <col min="10252" max="10252" width="4.33203125" customWidth="1"/>
    <col min="10253" max="10253" width="7.6640625" customWidth="1"/>
    <col min="10254" max="10254" width="22.6640625" customWidth="1"/>
    <col min="10256" max="10256" width="6.6640625" customWidth="1"/>
    <col min="10258" max="10258" width="6.6640625" customWidth="1"/>
    <col min="10263" max="10263" width="4.33203125" customWidth="1"/>
    <col min="10264" max="10264" width="7.6640625" customWidth="1"/>
    <col min="10265" max="10265" width="22.6640625" customWidth="1"/>
    <col min="10267" max="10267" width="6.6640625" customWidth="1"/>
    <col min="10269" max="10269" width="6.6640625" customWidth="1"/>
    <col min="10497" max="10497" width="4.33203125" customWidth="1"/>
    <col min="10498" max="10498" width="7.6640625" customWidth="1"/>
    <col min="10499" max="10499" width="22.6640625" customWidth="1"/>
    <col min="10501" max="10501" width="6.6640625" customWidth="1"/>
    <col min="10503" max="10503" width="6.6640625" customWidth="1"/>
    <col min="10508" max="10508" width="4.33203125" customWidth="1"/>
    <col min="10509" max="10509" width="7.6640625" customWidth="1"/>
    <col min="10510" max="10510" width="22.6640625" customWidth="1"/>
    <col min="10512" max="10512" width="6.6640625" customWidth="1"/>
    <col min="10514" max="10514" width="6.6640625" customWidth="1"/>
    <col min="10519" max="10519" width="4.33203125" customWidth="1"/>
    <col min="10520" max="10520" width="7.6640625" customWidth="1"/>
    <col min="10521" max="10521" width="22.6640625" customWidth="1"/>
    <col min="10523" max="10523" width="6.6640625" customWidth="1"/>
    <col min="10525" max="10525" width="6.6640625" customWidth="1"/>
    <col min="10753" max="10753" width="4.33203125" customWidth="1"/>
    <col min="10754" max="10754" width="7.6640625" customWidth="1"/>
    <col min="10755" max="10755" width="22.6640625" customWidth="1"/>
    <col min="10757" max="10757" width="6.6640625" customWidth="1"/>
    <col min="10759" max="10759" width="6.6640625" customWidth="1"/>
    <col min="10764" max="10764" width="4.33203125" customWidth="1"/>
    <col min="10765" max="10765" width="7.6640625" customWidth="1"/>
    <col min="10766" max="10766" width="22.6640625" customWidth="1"/>
    <col min="10768" max="10768" width="6.6640625" customWidth="1"/>
    <col min="10770" max="10770" width="6.6640625" customWidth="1"/>
    <col min="10775" max="10775" width="4.33203125" customWidth="1"/>
    <col min="10776" max="10776" width="7.6640625" customWidth="1"/>
    <col min="10777" max="10777" width="22.6640625" customWidth="1"/>
    <col min="10779" max="10779" width="6.6640625" customWidth="1"/>
    <col min="10781" max="10781" width="6.6640625" customWidth="1"/>
    <col min="11009" max="11009" width="4.33203125" customWidth="1"/>
    <col min="11010" max="11010" width="7.6640625" customWidth="1"/>
    <col min="11011" max="11011" width="22.6640625" customWidth="1"/>
    <col min="11013" max="11013" width="6.6640625" customWidth="1"/>
    <col min="11015" max="11015" width="6.6640625" customWidth="1"/>
    <col min="11020" max="11020" width="4.33203125" customWidth="1"/>
    <col min="11021" max="11021" width="7.6640625" customWidth="1"/>
    <col min="11022" max="11022" width="22.6640625" customWidth="1"/>
    <col min="11024" max="11024" width="6.6640625" customWidth="1"/>
    <col min="11026" max="11026" width="6.6640625" customWidth="1"/>
    <col min="11031" max="11031" width="4.33203125" customWidth="1"/>
    <col min="11032" max="11032" width="7.6640625" customWidth="1"/>
    <col min="11033" max="11033" width="22.6640625" customWidth="1"/>
    <col min="11035" max="11035" width="6.6640625" customWidth="1"/>
    <col min="11037" max="11037" width="6.6640625" customWidth="1"/>
    <col min="11265" max="11265" width="4.33203125" customWidth="1"/>
    <col min="11266" max="11266" width="7.6640625" customWidth="1"/>
    <col min="11267" max="11267" width="22.6640625" customWidth="1"/>
    <col min="11269" max="11269" width="6.6640625" customWidth="1"/>
    <col min="11271" max="11271" width="6.6640625" customWidth="1"/>
    <col min="11276" max="11276" width="4.33203125" customWidth="1"/>
    <col min="11277" max="11277" width="7.6640625" customWidth="1"/>
    <col min="11278" max="11278" width="22.6640625" customWidth="1"/>
    <col min="11280" max="11280" width="6.6640625" customWidth="1"/>
    <col min="11282" max="11282" width="6.6640625" customWidth="1"/>
    <col min="11287" max="11287" width="4.33203125" customWidth="1"/>
    <col min="11288" max="11288" width="7.6640625" customWidth="1"/>
    <col min="11289" max="11289" width="22.6640625" customWidth="1"/>
    <col min="11291" max="11291" width="6.6640625" customWidth="1"/>
    <col min="11293" max="11293" width="6.6640625" customWidth="1"/>
    <col min="11521" max="11521" width="4.33203125" customWidth="1"/>
    <col min="11522" max="11522" width="7.6640625" customWidth="1"/>
    <col min="11523" max="11523" width="22.6640625" customWidth="1"/>
    <col min="11525" max="11525" width="6.6640625" customWidth="1"/>
    <col min="11527" max="11527" width="6.6640625" customWidth="1"/>
    <col min="11532" max="11532" width="4.33203125" customWidth="1"/>
    <col min="11533" max="11533" width="7.6640625" customWidth="1"/>
    <col min="11534" max="11534" width="22.6640625" customWidth="1"/>
    <col min="11536" max="11536" width="6.6640625" customWidth="1"/>
    <col min="11538" max="11538" width="6.6640625" customWidth="1"/>
    <col min="11543" max="11543" width="4.33203125" customWidth="1"/>
    <col min="11544" max="11544" width="7.6640625" customWidth="1"/>
    <col min="11545" max="11545" width="22.6640625" customWidth="1"/>
    <col min="11547" max="11547" width="6.6640625" customWidth="1"/>
    <col min="11549" max="11549" width="6.6640625" customWidth="1"/>
    <col min="11777" max="11777" width="4.33203125" customWidth="1"/>
    <col min="11778" max="11778" width="7.6640625" customWidth="1"/>
    <col min="11779" max="11779" width="22.6640625" customWidth="1"/>
    <col min="11781" max="11781" width="6.6640625" customWidth="1"/>
    <col min="11783" max="11783" width="6.6640625" customWidth="1"/>
    <col min="11788" max="11788" width="4.33203125" customWidth="1"/>
    <col min="11789" max="11789" width="7.6640625" customWidth="1"/>
    <col min="11790" max="11790" width="22.6640625" customWidth="1"/>
    <col min="11792" max="11792" width="6.6640625" customWidth="1"/>
    <col min="11794" max="11794" width="6.6640625" customWidth="1"/>
    <col min="11799" max="11799" width="4.33203125" customWidth="1"/>
    <col min="11800" max="11800" width="7.6640625" customWidth="1"/>
    <col min="11801" max="11801" width="22.6640625" customWidth="1"/>
    <col min="11803" max="11803" width="6.6640625" customWidth="1"/>
    <col min="11805" max="11805" width="6.6640625" customWidth="1"/>
    <col min="12033" max="12033" width="4.33203125" customWidth="1"/>
    <col min="12034" max="12034" width="7.6640625" customWidth="1"/>
    <col min="12035" max="12035" width="22.6640625" customWidth="1"/>
    <col min="12037" max="12037" width="6.6640625" customWidth="1"/>
    <col min="12039" max="12039" width="6.6640625" customWidth="1"/>
    <col min="12044" max="12044" width="4.33203125" customWidth="1"/>
    <col min="12045" max="12045" width="7.6640625" customWidth="1"/>
    <col min="12046" max="12046" width="22.6640625" customWidth="1"/>
    <col min="12048" max="12048" width="6.6640625" customWidth="1"/>
    <col min="12050" max="12050" width="6.6640625" customWidth="1"/>
    <col min="12055" max="12055" width="4.33203125" customWidth="1"/>
    <col min="12056" max="12056" width="7.6640625" customWidth="1"/>
    <col min="12057" max="12057" width="22.6640625" customWidth="1"/>
    <col min="12059" max="12059" width="6.6640625" customWidth="1"/>
    <col min="12061" max="12061" width="6.6640625" customWidth="1"/>
    <col min="12289" max="12289" width="4.33203125" customWidth="1"/>
    <col min="12290" max="12290" width="7.6640625" customWidth="1"/>
    <col min="12291" max="12291" width="22.6640625" customWidth="1"/>
    <col min="12293" max="12293" width="6.6640625" customWidth="1"/>
    <col min="12295" max="12295" width="6.6640625" customWidth="1"/>
    <col min="12300" max="12300" width="4.33203125" customWidth="1"/>
    <col min="12301" max="12301" width="7.6640625" customWidth="1"/>
    <col min="12302" max="12302" width="22.6640625" customWidth="1"/>
    <col min="12304" max="12304" width="6.6640625" customWidth="1"/>
    <col min="12306" max="12306" width="6.6640625" customWidth="1"/>
    <col min="12311" max="12311" width="4.33203125" customWidth="1"/>
    <col min="12312" max="12312" width="7.6640625" customWidth="1"/>
    <col min="12313" max="12313" width="22.6640625" customWidth="1"/>
    <col min="12315" max="12315" width="6.6640625" customWidth="1"/>
    <col min="12317" max="12317" width="6.6640625" customWidth="1"/>
    <col min="12545" max="12545" width="4.33203125" customWidth="1"/>
    <col min="12546" max="12546" width="7.6640625" customWidth="1"/>
    <col min="12547" max="12547" width="22.6640625" customWidth="1"/>
    <col min="12549" max="12549" width="6.6640625" customWidth="1"/>
    <col min="12551" max="12551" width="6.6640625" customWidth="1"/>
    <col min="12556" max="12556" width="4.33203125" customWidth="1"/>
    <col min="12557" max="12557" width="7.6640625" customWidth="1"/>
    <col min="12558" max="12558" width="22.6640625" customWidth="1"/>
    <col min="12560" max="12560" width="6.6640625" customWidth="1"/>
    <col min="12562" max="12562" width="6.6640625" customWidth="1"/>
    <col min="12567" max="12567" width="4.33203125" customWidth="1"/>
    <col min="12568" max="12568" width="7.6640625" customWidth="1"/>
    <col min="12569" max="12569" width="22.6640625" customWidth="1"/>
    <col min="12571" max="12571" width="6.6640625" customWidth="1"/>
    <col min="12573" max="12573" width="6.6640625" customWidth="1"/>
    <col min="12801" max="12801" width="4.33203125" customWidth="1"/>
    <col min="12802" max="12802" width="7.6640625" customWidth="1"/>
    <col min="12803" max="12803" width="22.6640625" customWidth="1"/>
    <col min="12805" max="12805" width="6.6640625" customWidth="1"/>
    <col min="12807" max="12807" width="6.6640625" customWidth="1"/>
    <col min="12812" max="12812" width="4.33203125" customWidth="1"/>
    <col min="12813" max="12813" width="7.6640625" customWidth="1"/>
    <col min="12814" max="12814" width="22.6640625" customWidth="1"/>
    <col min="12816" max="12816" width="6.6640625" customWidth="1"/>
    <col min="12818" max="12818" width="6.6640625" customWidth="1"/>
    <col min="12823" max="12823" width="4.33203125" customWidth="1"/>
    <col min="12824" max="12824" width="7.6640625" customWidth="1"/>
    <col min="12825" max="12825" width="22.6640625" customWidth="1"/>
    <col min="12827" max="12827" width="6.6640625" customWidth="1"/>
    <col min="12829" max="12829" width="6.6640625" customWidth="1"/>
    <col min="13057" max="13057" width="4.33203125" customWidth="1"/>
    <col min="13058" max="13058" width="7.6640625" customWidth="1"/>
    <col min="13059" max="13059" width="22.6640625" customWidth="1"/>
    <col min="13061" max="13061" width="6.6640625" customWidth="1"/>
    <col min="13063" max="13063" width="6.6640625" customWidth="1"/>
    <col min="13068" max="13068" width="4.33203125" customWidth="1"/>
    <col min="13069" max="13069" width="7.6640625" customWidth="1"/>
    <col min="13070" max="13070" width="22.6640625" customWidth="1"/>
    <col min="13072" max="13072" width="6.6640625" customWidth="1"/>
    <col min="13074" max="13074" width="6.6640625" customWidth="1"/>
    <col min="13079" max="13079" width="4.33203125" customWidth="1"/>
    <col min="13080" max="13080" width="7.6640625" customWidth="1"/>
    <col min="13081" max="13081" width="22.6640625" customWidth="1"/>
    <col min="13083" max="13083" width="6.6640625" customWidth="1"/>
    <col min="13085" max="13085" width="6.6640625" customWidth="1"/>
    <col min="13313" max="13313" width="4.33203125" customWidth="1"/>
    <col min="13314" max="13314" width="7.6640625" customWidth="1"/>
    <col min="13315" max="13315" width="22.6640625" customWidth="1"/>
    <col min="13317" max="13317" width="6.6640625" customWidth="1"/>
    <col min="13319" max="13319" width="6.6640625" customWidth="1"/>
    <col min="13324" max="13324" width="4.33203125" customWidth="1"/>
    <col min="13325" max="13325" width="7.6640625" customWidth="1"/>
    <col min="13326" max="13326" width="22.6640625" customWidth="1"/>
    <col min="13328" max="13328" width="6.6640625" customWidth="1"/>
    <col min="13330" max="13330" width="6.6640625" customWidth="1"/>
    <col min="13335" max="13335" width="4.33203125" customWidth="1"/>
    <col min="13336" max="13336" width="7.6640625" customWidth="1"/>
    <col min="13337" max="13337" width="22.6640625" customWidth="1"/>
    <col min="13339" max="13339" width="6.6640625" customWidth="1"/>
    <col min="13341" max="13341" width="6.6640625" customWidth="1"/>
    <col min="13569" max="13569" width="4.33203125" customWidth="1"/>
    <col min="13570" max="13570" width="7.6640625" customWidth="1"/>
    <col min="13571" max="13571" width="22.6640625" customWidth="1"/>
    <col min="13573" max="13573" width="6.6640625" customWidth="1"/>
    <col min="13575" max="13575" width="6.6640625" customWidth="1"/>
    <col min="13580" max="13580" width="4.33203125" customWidth="1"/>
    <col min="13581" max="13581" width="7.6640625" customWidth="1"/>
    <col min="13582" max="13582" width="22.6640625" customWidth="1"/>
    <col min="13584" max="13584" width="6.6640625" customWidth="1"/>
    <col min="13586" max="13586" width="6.6640625" customWidth="1"/>
    <col min="13591" max="13591" width="4.33203125" customWidth="1"/>
    <col min="13592" max="13592" width="7.6640625" customWidth="1"/>
    <col min="13593" max="13593" width="22.6640625" customWidth="1"/>
    <col min="13595" max="13595" width="6.6640625" customWidth="1"/>
    <col min="13597" max="13597" width="6.6640625" customWidth="1"/>
    <col min="13825" max="13825" width="4.33203125" customWidth="1"/>
    <col min="13826" max="13826" width="7.6640625" customWidth="1"/>
    <col min="13827" max="13827" width="22.6640625" customWidth="1"/>
    <col min="13829" max="13829" width="6.6640625" customWidth="1"/>
    <col min="13831" max="13831" width="6.6640625" customWidth="1"/>
    <col min="13836" max="13836" width="4.33203125" customWidth="1"/>
    <col min="13837" max="13837" width="7.6640625" customWidth="1"/>
    <col min="13838" max="13838" width="22.6640625" customWidth="1"/>
    <col min="13840" max="13840" width="6.6640625" customWidth="1"/>
    <col min="13842" max="13842" width="6.6640625" customWidth="1"/>
    <col min="13847" max="13847" width="4.33203125" customWidth="1"/>
    <col min="13848" max="13848" width="7.6640625" customWidth="1"/>
    <col min="13849" max="13849" width="22.6640625" customWidth="1"/>
    <col min="13851" max="13851" width="6.6640625" customWidth="1"/>
    <col min="13853" max="13853" width="6.6640625" customWidth="1"/>
    <col min="14081" max="14081" width="4.33203125" customWidth="1"/>
    <col min="14082" max="14082" width="7.6640625" customWidth="1"/>
    <col min="14083" max="14083" width="22.6640625" customWidth="1"/>
    <col min="14085" max="14085" width="6.6640625" customWidth="1"/>
    <col min="14087" max="14087" width="6.6640625" customWidth="1"/>
    <col min="14092" max="14092" width="4.33203125" customWidth="1"/>
    <col min="14093" max="14093" width="7.6640625" customWidth="1"/>
    <col min="14094" max="14094" width="22.6640625" customWidth="1"/>
    <col min="14096" max="14096" width="6.6640625" customWidth="1"/>
    <col min="14098" max="14098" width="6.6640625" customWidth="1"/>
    <col min="14103" max="14103" width="4.33203125" customWidth="1"/>
    <col min="14104" max="14104" width="7.6640625" customWidth="1"/>
    <col min="14105" max="14105" width="22.6640625" customWidth="1"/>
    <col min="14107" max="14107" width="6.6640625" customWidth="1"/>
    <col min="14109" max="14109" width="6.6640625" customWidth="1"/>
    <col min="14337" max="14337" width="4.33203125" customWidth="1"/>
    <col min="14338" max="14338" width="7.6640625" customWidth="1"/>
    <col min="14339" max="14339" width="22.6640625" customWidth="1"/>
    <col min="14341" max="14341" width="6.6640625" customWidth="1"/>
    <col min="14343" max="14343" width="6.6640625" customWidth="1"/>
    <col min="14348" max="14348" width="4.33203125" customWidth="1"/>
    <col min="14349" max="14349" width="7.6640625" customWidth="1"/>
    <col min="14350" max="14350" width="22.6640625" customWidth="1"/>
    <col min="14352" max="14352" width="6.6640625" customWidth="1"/>
    <col min="14354" max="14354" width="6.6640625" customWidth="1"/>
    <col min="14359" max="14359" width="4.33203125" customWidth="1"/>
    <col min="14360" max="14360" width="7.6640625" customWidth="1"/>
    <col min="14361" max="14361" width="22.6640625" customWidth="1"/>
    <col min="14363" max="14363" width="6.6640625" customWidth="1"/>
    <col min="14365" max="14365" width="6.6640625" customWidth="1"/>
    <col min="14593" max="14593" width="4.33203125" customWidth="1"/>
    <col min="14594" max="14594" width="7.6640625" customWidth="1"/>
    <col min="14595" max="14595" width="22.6640625" customWidth="1"/>
    <col min="14597" max="14597" width="6.6640625" customWidth="1"/>
    <col min="14599" max="14599" width="6.6640625" customWidth="1"/>
    <col min="14604" max="14604" width="4.33203125" customWidth="1"/>
    <col min="14605" max="14605" width="7.6640625" customWidth="1"/>
    <col min="14606" max="14606" width="22.6640625" customWidth="1"/>
    <col min="14608" max="14608" width="6.6640625" customWidth="1"/>
    <col min="14610" max="14610" width="6.6640625" customWidth="1"/>
    <col min="14615" max="14615" width="4.33203125" customWidth="1"/>
    <col min="14616" max="14616" width="7.6640625" customWidth="1"/>
    <col min="14617" max="14617" width="22.6640625" customWidth="1"/>
    <col min="14619" max="14619" width="6.6640625" customWidth="1"/>
    <col min="14621" max="14621" width="6.6640625" customWidth="1"/>
    <col min="14849" max="14849" width="4.33203125" customWidth="1"/>
    <col min="14850" max="14850" width="7.6640625" customWidth="1"/>
    <col min="14851" max="14851" width="22.6640625" customWidth="1"/>
    <col min="14853" max="14853" width="6.6640625" customWidth="1"/>
    <col min="14855" max="14855" width="6.6640625" customWidth="1"/>
    <col min="14860" max="14860" width="4.33203125" customWidth="1"/>
    <col min="14861" max="14861" width="7.6640625" customWidth="1"/>
    <col min="14862" max="14862" width="22.6640625" customWidth="1"/>
    <col min="14864" max="14864" width="6.6640625" customWidth="1"/>
    <col min="14866" max="14866" width="6.6640625" customWidth="1"/>
    <col min="14871" max="14871" width="4.33203125" customWidth="1"/>
    <col min="14872" max="14872" width="7.6640625" customWidth="1"/>
    <col min="14873" max="14873" width="22.6640625" customWidth="1"/>
    <col min="14875" max="14875" width="6.6640625" customWidth="1"/>
    <col min="14877" max="14877" width="6.6640625" customWidth="1"/>
    <col min="15105" max="15105" width="4.33203125" customWidth="1"/>
    <col min="15106" max="15106" width="7.6640625" customWidth="1"/>
    <col min="15107" max="15107" width="22.6640625" customWidth="1"/>
    <col min="15109" max="15109" width="6.6640625" customWidth="1"/>
    <col min="15111" max="15111" width="6.6640625" customWidth="1"/>
    <col min="15116" max="15116" width="4.33203125" customWidth="1"/>
    <col min="15117" max="15117" width="7.6640625" customWidth="1"/>
    <col min="15118" max="15118" width="22.6640625" customWidth="1"/>
    <col min="15120" max="15120" width="6.6640625" customWidth="1"/>
    <col min="15122" max="15122" width="6.6640625" customWidth="1"/>
    <col min="15127" max="15127" width="4.33203125" customWidth="1"/>
    <col min="15128" max="15128" width="7.6640625" customWidth="1"/>
    <col min="15129" max="15129" width="22.6640625" customWidth="1"/>
    <col min="15131" max="15131" width="6.6640625" customWidth="1"/>
    <col min="15133" max="15133" width="6.6640625" customWidth="1"/>
    <col min="15361" max="15361" width="4.33203125" customWidth="1"/>
    <col min="15362" max="15362" width="7.6640625" customWidth="1"/>
    <col min="15363" max="15363" width="22.6640625" customWidth="1"/>
    <col min="15365" max="15365" width="6.6640625" customWidth="1"/>
    <col min="15367" max="15367" width="6.6640625" customWidth="1"/>
    <col min="15372" max="15372" width="4.33203125" customWidth="1"/>
    <col min="15373" max="15373" width="7.6640625" customWidth="1"/>
    <col min="15374" max="15374" width="22.6640625" customWidth="1"/>
    <col min="15376" max="15376" width="6.6640625" customWidth="1"/>
    <col min="15378" max="15378" width="6.6640625" customWidth="1"/>
    <col min="15383" max="15383" width="4.33203125" customWidth="1"/>
    <col min="15384" max="15384" width="7.6640625" customWidth="1"/>
    <col min="15385" max="15385" width="22.6640625" customWidth="1"/>
    <col min="15387" max="15387" width="6.6640625" customWidth="1"/>
    <col min="15389" max="15389" width="6.6640625" customWidth="1"/>
    <col min="15617" max="15617" width="4.33203125" customWidth="1"/>
    <col min="15618" max="15618" width="7.6640625" customWidth="1"/>
    <col min="15619" max="15619" width="22.6640625" customWidth="1"/>
    <col min="15621" max="15621" width="6.6640625" customWidth="1"/>
    <col min="15623" max="15623" width="6.6640625" customWidth="1"/>
    <col min="15628" max="15628" width="4.33203125" customWidth="1"/>
    <col min="15629" max="15629" width="7.6640625" customWidth="1"/>
    <col min="15630" max="15630" width="22.6640625" customWidth="1"/>
    <col min="15632" max="15632" width="6.6640625" customWidth="1"/>
    <col min="15634" max="15634" width="6.6640625" customWidth="1"/>
    <col min="15639" max="15639" width="4.33203125" customWidth="1"/>
    <col min="15640" max="15640" width="7.6640625" customWidth="1"/>
    <col min="15641" max="15641" width="22.6640625" customWidth="1"/>
    <col min="15643" max="15643" width="6.6640625" customWidth="1"/>
    <col min="15645" max="15645" width="6.6640625" customWidth="1"/>
    <col min="15873" max="15873" width="4.33203125" customWidth="1"/>
    <col min="15874" max="15874" width="7.6640625" customWidth="1"/>
    <col min="15875" max="15875" width="22.6640625" customWidth="1"/>
    <col min="15877" max="15877" width="6.6640625" customWidth="1"/>
    <col min="15879" max="15879" width="6.6640625" customWidth="1"/>
    <col min="15884" max="15884" width="4.33203125" customWidth="1"/>
    <col min="15885" max="15885" width="7.6640625" customWidth="1"/>
    <col min="15886" max="15886" width="22.6640625" customWidth="1"/>
    <col min="15888" max="15888" width="6.6640625" customWidth="1"/>
    <col min="15890" max="15890" width="6.6640625" customWidth="1"/>
    <col min="15895" max="15895" width="4.33203125" customWidth="1"/>
    <col min="15896" max="15896" width="7.6640625" customWidth="1"/>
    <col min="15897" max="15897" width="22.6640625" customWidth="1"/>
    <col min="15899" max="15899" width="6.6640625" customWidth="1"/>
    <col min="15901" max="15901" width="6.6640625" customWidth="1"/>
    <col min="16129" max="16129" width="4.33203125" customWidth="1"/>
    <col min="16130" max="16130" width="7.6640625" customWidth="1"/>
    <col min="16131" max="16131" width="22.6640625" customWidth="1"/>
    <col min="16133" max="16133" width="6.6640625" customWidth="1"/>
    <col min="16135" max="16135" width="6.6640625" customWidth="1"/>
    <col min="16140" max="16140" width="4.33203125" customWidth="1"/>
    <col min="16141" max="16141" width="7.6640625" customWidth="1"/>
    <col min="16142" max="16142" width="22.6640625" customWidth="1"/>
    <col min="16144" max="16144" width="6.6640625" customWidth="1"/>
    <col min="16146" max="16146" width="6.6640625" customWidth="1"/>
    <col min="16151" max="16151" width="4.33203125" customWidth="1"/>
    <col min="16152" max="16152" width="7.6640625" customWidth="1"/>
    <col min="16153" max="16153" width="22.6640625" customWidth="1"/>
    <col min="16155" max="16155" width="6.6640625" customWidth="1"/>
    <col min="16157" max="16157" width="6.6640625" customWidth="1"/>
  </cols>
  <sheetData>
    <row r="1" spans="1:43" ht="17" thickBot="1">
      <c r="A1" s="210"/>
      <c r="B1" s="210"/>
      <c r="C1" s="210"/>
      <c r="D1" s="210"/>
      <c r="E1" s="211"/>
      <c r="F1" s="211"/>
      <c r="G1" s="210"/>
      <c r="H1" s="210"/>
      <c r="I1" s="210"/>
      <c r="J1" s="212"/>
      <c r="L1" s="210"/>
      <c r="M1" s="210"/>
      <c r="N1" s="210"/>
      <c r="O1" s="210"/>
      <c r="P1" s="211"/>
      <c r="Q1" s="211"/>
      <c r="R1" s="210"/>
      <c r="S1" s="210"/>
      <c r="T1" s="210"/>
      <c r="U1" s="212"/>
      <c r="W1" s="210"/>
      <c r="X1" s="210"/>
      <c r="Y1" s="210"/>
      <c r="Z1" s="210"/>
      <c r="AA1" s="211"/>
      <c r="AB1" s="211"/>
      <c r="AC1" s="210"/>
      <c r="AD1" s="210"/>
      <c r="AE1" s="210"/>
      <c r="AF1" s="212"/>
      <c r="AH1" s="210"/>
      <c r="AI1" s="210"/>
      <c r="AJ1" s="210"/>
      <c r="AK1" s="210"/>
      <c r="AL1" s="211"/>
      <c r="AM1" s="211"/>
      <c r="AN1" s="210"/>
      <c r="AO1" s="210"/>
      <c r="AP1" s="210"/>
      <c r="AQ1" s="212"/>
    </row>
    <row r="2" spans="1:43" ht="17" thickBot="1">
      <c r="A2" s="210"/>
      <c r="B2" s="210"/>
      <c r="C2" s="210"/>
      <c r="D2" s="210"/>
      <c r="E2" s="213"/>
      <c r="F2" s="214" t="s">
        <v>257</v>
      </c>
      <c r="G2" s="215"/>
      <c r="H2" s="210"/>
      <c r="I2" s="210"/>
      <c r="J2" s="216" t="s">
        <v>258</v>
      </c>
      <c r="L2" s="210"/>
      <c r="M2" s="210"/>
      <c r="N2" s="210"/>
      <c r="O2" s="210"/>
      <c r="P2" s="213"/>
      <c r="Q2" s="214" t="s">
        <v>257</v>
      </c>
      <c r="R2" s="215"/>
      <c r="S2" s="210"/>
      <c r="T2" s="210"/>
      <c r="U2" s="216" t="s">
        <v>258</v>
      </c>
      <c r="W2" s="210"/>
      <c r="X2" s="210"/>
      <c r="Y2" s="210"/>
      <c r="Z2" s="210"/>
      <c r="AA2" s="213"/>
      <c r="AB2" s="214" t="s">
        <v>257</v>
      </c>
      <c r="AC2" s="215"/>
      <c r="AD2" s="210"/>
      <c r="AE2" s="210"/>
      <c r="AF2" s="216" t="s">
        <v>258</v>
      </c>
      <c r="AH2" s="210"/>
      <c r="AI2" s="210"/>
      <c r="AJ2" s="210"/>
      <c r="AK2" s="210"/>
      <c r="AL2" s="213"/>
      <c r="AM2" s="214" t="s">
        <v>257</v>
      </c>
      <c r="AN2" s="215"/>
      <c r="AO2" s="210"/>
      <c r="AP2" s="210"/>
      <c r="AQ2" s="216" t="s">
        <v>258</v>
      </c>
    </row>
    <row r="3" spans="1:43" ht="17" thickBot="1">
      <c r="A3" s="210"/>
      <c r="B3" s="210"/>
      <c r="C3" s="210"/>
      <c r="D3" s="725"/>
      <c r="E3" s="725"/>
      <c r="F3" s="725"/>
      <c r="G3" s="725"/>
      <c r="H3" s="725"/>
      <c r="I3" s="210"/>
      <c r="J3" s="210"/>
      <c r="L3" s="210"/>
      <c r="M3" s="210"/>
      <c r="N3" s="210"/>
      <c r="O3" s="725"/>
      <c r="P3" s="725"/>
      <c r="Q3" s="725"/>
      <c r="R3" s="725"/>
      <c r="S3" s="725"/>
      <c r="T3" s="210"/>
      <c r="U3" s="210"/>
      <c r="W3" s="210"/>
      <c r="X3" s="210"/>
      <c r="Y3" s="210"/>
      <c r="Z3" s="725"/>
      <c r="AA3" s="725"/>
      <c r="AB3" s="725"/>
      <c r="AC3" s="725"/>
      <c r="AD3" s="725"/>
      <c r="AE3" s="210"/>
      <c r="AF3" s="210"/>
      <c r="AH3" s="210"/>
      <c r="AI3" s="210"/>
      <c r="AJ3" s="210"/>
      <c r="AK3" s="725"/>
      <c r="AL3" s="725"/>
      <c r="AM3" s="725"/>
      <c r="AN3" s="725"/>
      <c r="AO3" s="725"/>
      <c r="AP3" s="210"/>
      <c r="AQ3" s="210"/>
    </row>
    <row r="4" spans="1:43">
      <c r="A4" s="728"/>
      <c r="B4" s="217"/>
      <c r="C4" s="217"/>
      <c r="D4" s="217"/>
      <c r="E4" s="217"/>
      <c r="F4" s="217"/>
      <c r="G4" s="217"/>
      <c r="H4" s="217"/>
      <c r="I4" s="217"/>
      <c r="J4" s="729"/>
      <c r="L4" s="728"/>
      <c r="M4" s="217"/>
      <c r="N4" s="217"/>
      <c r="O4" s="217"/>
      <c r="P4" s="217"/>
      <c r="Q4" s="217"/>
      <c r="R4" s="217"/>
      <c r="S4" s="217"/>
      <c r="T4" s="217"/>
      <c r="U4" s="729"/>
      <c r="W4" s="728"/>
      <c r="X4" s="217"/>
      <c r="Y4" s="217"/>
      <c r="Z4" s="217"/>
      <c r="AA4" s="217"/>
      <c r="AB4" s="217"/>
      <c r="AC4" s="217"/>
      <c r="AD4" s="217"/>
      <c r="AE4" s="217"/>
      <c r="AF4" s="729"/>
      <c r="AH4" s="728"/>
      <c r="AI4" s="217"/>
      <c r="AJ4" s="217"/>
      <c r="AK4" s="217"/>
      <c r="AL4" s="217"/>
      <c r="AM4" s="217"/>
      <c r="AN4" s="217"/>
      <c r="AO4" s="217"/>
      <c r="AP4" s="217"/>
      <c r="AQ4" s="729"/>
    </row>
    <row r="5" spans="1:43">
      <c r="A5" s="781" t="s">
        <v>259</v>
      </c>
      <c r="B5" s="782"/>
      <c r="C5" s="218"/>
      <c r="D5" s="219">
        <f>Intro!D12</f>
        <v>0</v>
      </c>
      <c r="E5" s="210"/>
      <c r="F5" s="210"/>
      <c r="G5" s="210"/>
      <c r="H5" s="210"/>
      <c r="I5" s="220" t="s">
        <v>260</v>
      </c>
      <c r="J5" s="730">
        <v>12</v>
      </c>
      <c r="L5" s="781" t="s">
        <v>259</v>
      </c>
      <c r="M5" s="782"/>
      <c r="N5" s="218"/>
      <c r="O5" s="219">
        <f>D5</f>
        <v>0</v>
      </c>
      <c r="P5" s="210"/>
      <c r="Q5" s="210"/>
      <c r="R5" s="210"/>
      <c r="S5" s="210"/>
      <c r="T5" s="220" t="s">
        <v>260</v>
      </c>
      <c r="U5" s="730" t="s">
        <v>261</v>
      </c>
      <c r="W5" s="781" t="s">
        <v>259</v>
      </c>
      <c r="X5" s="782"/>
      <c r="Y5" s="218"/>
      <c r="Z5" s="219">
        <f>O5</f>
        <v>0</v>
      </c>
      <c r="AA5" s="210"/>
      <c r="AB5" s="210"/>
      <c r="AC5" s="210"/>
      <c r="AD5" s="210"/>
      <c r="AE5" s="220" t="s">
        <v>260</v>
      </c>
      <c r="AF5" s="730">
        <v>0</v>
      </c>
      <c r="AH5" s="781" t="s">
        <v>259</v>
      </c>
      <c r="AI5" s="782"/>
      <c r="AJ5" s="218"/>
      <c r="AK5" s="219">
        <f>Z5</f>
        <v>0</v>
      </c>
      <c r="AL5" s="210"/>
      <c r="AM5" s="210"/>
      <c r="AN5" s="210"/>
      <c r="AO5" s="210"/>
      <c r="AP5" s="220" t="s">
        <v>260</v>
      </c>
      <c r="AQ5" s="730">
        <v>0</v>
      </c>
    </row>
    <row r="6" spans="1:43">
      <c r="A6" s="221"/>
      <c r="B6" s="210"/>
      <c r="C6" s="210"/>
      <c r="D6" s="219"/>
      <c r="E6" s="210"/>
      <c r="F6" s="210"/>
      <c r="G6" s="210"/>
      <c r="H6" s="210"/>
      <c r="I6" s="220" t="s">
        <v>262</v>
      </c>
      <c r="J6" s="730">
        <v>12</v>
      </c>
      <c r="L6" s="221"/>
      <c r="M6" s="210"/>
      <c r="N6" s="210"/>
      <c r="O6" s="219"/>
      <c r="P6" s="210"/>
      <c r="Q6" s="210"/>
      <c r="R6" s="210"/>
      <c r="S6" s="210"/>
      <c r="T6" s="220" t="s">
        <v>262</v>
      </c>
      <c r="U6" s="730" t="s">
        <v>261</v>
      </c>
      <c r="W6" s="221"/>
      <c r="X6" s="210"/>
      <c r="Y6" s="210"/>
      <c r="Z6" s="219"/>
      <c r="AA6" s="210"/>
      <c r="AB6" s="210"/>
      <c r="AC6" s="210"/>
      <c r="AD6" s="210"/>
      <c r="AE6" s="220" t="s">
        <v>262</v>
      </c>
      <c r="AF6" s="730">
        <v>0</v>
      </c>
      <c r="AH6" s="221"/>
      <c r="AI6" s="210"/>
      <c r="AJ6" s="210"/>
      <c r="AK6" s="219"/>
      <c r="AL6" s="210"/>
      <c r="AM6" s="210"/>
      <c r="AN6" s="210"/>
      <c r="AO6" s="210"/>
      <c r="AP6" s="220" t="s">
        <v>262</v>
      </c>
      <c r="AQ6" s="730">
        <v>0</v>
      </c>
    </row>
    <row r="7" spans="1:43">
      <c r="A7" s="221" t="s">
        <v>263</v>
      </c>
      <c r="B7" s="210"/>
      <c r="C7" s="210"/>
      <c r="D7" s="222"/>
      <c r="E7" s="223"/>
      <c r="F7" s="223"/>
      <c r="G7" s="223"/>
      <c r="H7" s="223"/>
      <c r="I7" s="220"/>
      <c r="J7" s="731"/>
      <c r="L7" s="221" t="s">
        <v>263</v>
      </c>
      <c r="M7" s="210"/>
      <c r="N7" s="210"/>
      <c r="O7" s="222" t="s">
        <v>5</v>
      </c>
      <c r="P7" s="223"/>
      <c r="Q7" s="223"/>
      <c r="R7" s="223"/>
      <c r="S7" s="223"/>
      <c r="T7" s="220"/>
      <c r="U7" s="731"/>
      <c r="W7" s="221" t="s">
        <v>263</v>
      </c>
      <c r="X7" s="210"/>
      <c r="Y7" s="210"/>
      <c r="Z7" s="222" t="s">
        <v>5</v>
      </c>
      <c r="AA7" s="223"/>
      <c r="AB7" s="223"/>
      <c r="AC7" s="223"/>
      <c r="AD7" s="223"/>
      <c r="AE7" s="220"/>
      <c r="AF7" s="731"/>
      <c r="AH7" s="221" t="s">
        <v>263</v>
      </c>
      <c r="AI7" s="210"/>
      <c r="AJ7" s="210"/>
      <c r="AK7" s="222" t="s">
        <v>5</v>
      </c>
      <c r="AL7" s="223"/>
      <c r="AM7" s="223"/>
      <c r="AN7" s="223"/>
      <c r="AO7" s="223"/>
      <c r="AP7" s="220"/>
      <c r="AQ7" s="731"/>
    </row>
    <row r="8" spans="1:43">
      <c r="A8" s="221" t="s">
        <v>264</v>
      </c>
      <c r="B8" s="210"/>
      <c r="C8" s="210"/>
      <c r="D8" s="224"/>
      <c r="E8" s="210"/>
      <c r="F8" s="220" t="s">
        <v>265</v>
      </c>
      <c r="G8" s="210"/>
      <c r="H8" s="225" t="s">
        <v>266</v>
      </c>
      <c r="I8" s="210"/>
      <c r="J8" s="732"/>
      <c r="L8" s="221" t="s">
        <v>264</v>
      </c>
      <c r="M8" s="210"/>
      <c r="N8" s="210"/>
      <c r="O8" s="224" t="s">
        <v>5</v>
      </c>
      <c r="P8" s="210"/>
      <c r="Q8" s="220" t="s">
        <v>265</v>
      </c>
      <c r="R8" s="210"/>
      <c r="S8" s="225" t="s">
        <v>266</v>
      </c>
      <c r="T8" s="210"/>
      <c r="U8" s="732"/>
      <c r="W8" s="221" t="s">
        <v>264</v>
      </c>
      <c r="X8" s="210"/>
      <c r="Y8" s="210"/>
      <c r="Z8" s="224" t="s">
        <v>5</v>
      </c>
      <c r="AA8" s="210"/>
      <c r="AB8" s="220" t="s">
        <v>265</v>
      </c>
      <c r="AC8" s="210"/>
      <c r="AD8" s="225" t="s">
        <v>266</v>
      </c>
      <c r="AE8" s="210"/>
      <c r="AF8" s="732"/>
      <c r="AH8" s="221" t="s">
        <v>264</v>
      </c>
      <c r="AI8" s="210"/>
      <c r="AJ8" s="210"/>
      <c r="AK8" s="224" t="s">
        <v>5</v>
      </c>
      <c r="AL8" s="210"/>
      <c r="AM8" s="220" t="s">
        <v>265</v>
      </c>
      <c r="AN8" s="210"/>
      <c r="AO8" s="225" t="s">
        <v>266</v>
      </c>
      <c r="AP8" s="210"/>
      <c r="AQ8" s="732"/>
    </row>
    <row r="9" spans="1:43" hidden="1">
      <c r="A9" s="226"/>
      <c r="B9" s="227"/>
      <c r="C9" s="227"/>
      <c r="D9" s="228"/>
      <c r="E9" s="229"/>
      <c r="F9" s="227"/>
      <c r="G9" s="227"/>
      <c r="H9" s="227"/>
      <c r="I9" s="227"/>
      <c r="J9" s="733"/>
      <c r="L9" s="226"/>
      <c r="M9" s="227"/>
      <c r="N9" s="227"/>
      <c r="O9" s="228"/>
      <c r="P9" s="229"/>
      <c r="Q9" s="227"/>
      <c r="R9" s="227"/>
      <c r="S9" s="227"/>
      <c r="T9" s="227"/>
      <c r="U9" s="733"/>
      <c r="W9" s="226"/>
      <c r="X9" s="227"/>
      <c r="Y9" s="227"/>
      <c r="Z9" s="228"/>
      <c r="AA9" s="229"/>
      <c r="AB9" s="227"/>
      <c r="AC9" s="227"/>
      <c r="AD9" s="227"/>
      <c r="AE9" s="227"/>
      <c r="AF9" s="733"/>
      <c r="AH9" s="226"/>
      <c r="AI9" s="227"/>
      <c r="AJ9" s="227"/>
      <c r="AK9" s="228"/>
      <c r="AL9" s="229"/>
      <c r="AM9" s="227"/>
      <c r="AN9" s="227"/>
      <c r="AO9" s="227"/>
      <c r="AP9" s="227"/>
      <c r="AQ9" s="733"/>
    </row>
    <row r="10" spans="1:43" hidden="1">
      <c r="A10" s="221"/>
      <c r="B10" s="210"/>
      <c r="C10" s="210"/>
      <c r="D10" s="230"/>
      <c r="E10" s="210"/>
      <c r="F10" s="210"/>
      <c r="G10" s="210"/>
      <c r="H10" s="210"/>
      <c r="I10" s="230"/>
      <c r="J10" s="732"/>
      <c r="L10" s="221"/>
      <c r="M10" s="210"/>
      <c r="N10" s="210"/>
      <c r="O10" s="230"/>
      <c r="P10" s="210"/>
      <c r="Q10" s="210"/>
      <c r="R10" s="210"/>
      <c r="S10" s="210"/>
      <c r="T10" s="230"/>
      <c r="U10" s="732"/>
      <c r="W10" s="221"/>
      <c r="X10" s="210"/>
      <c r="Y10" s="210"/>
      <c r="Z10" s="230"/>
      <c r="AA10" s="210"/>
      <c r="AB10" s="210"/>
      <c r="AC10" s="210"/>
      <c r="AD10" s="210"/>
      <c r="AE10" s="230"/>
      <c r="AF10" s="732"/>
      <c r="AH10" s="221"/>
      <c r="AI10" s="210"/>
      <c r="AJ10" s="210"/>
      <c r="AK10" s="230"/>
      <c r="AL10" s="210"/>
      <c r="AM10" s="210"/>
      <c r="AN10" s="210"/>
      <c r="AO10" s="210"/>
      <c r="AP10" s="230"/>
      <c r="AQ10" s="732"/>
    </row>
    <row r="11" spans="1:43" hidden="1">
      <c r="A11" s="221"/>
      <c r="B11" s="210"/>
      <c r="C11" s="210"/>
      <c r="D11" s="231"/>
      <c r="E11" s="210"/>
      <c r="F11" s="210"/>
      <c r="G11" s="210"/>
      <c r="H11" s="210"/>
      <c r="I11" s="232"/>
      <c r="J11" s="734" t="s">
        <v>3</v>
      </c>
      <c r="L11" s="221"/>
      <c r="M11" s="210"/>
      <c r="N11" s="210"/>
      <c r="O11" s="231"/>
      <c r="P11" s="210"/>
      <c r="Q11" s="210"/>
      <c r="R11" s="210"/>
      <c r="S11" s="210"/>
      <c r="T11" s="232"/>
      <c r="U11" s="734" t="s">
        <v>3</v>
      </c>
      <c r="W11" s="221"/>
      <c r="X11" s="210"/>
      <c r="Y11" s="210"/>
      <c r="Z11" s="231"/>
      <c r="AA11" s="210"/>
      <c r="AB11" s="210"/>
      <c r="AC11" s="210"/>
      <c r="AD11" s="210"/>
      <c r="AE11" s="232"/>
      <c r="AF11" s="734" t="s">
        <v>3</v>
      </c>
      <c r="AH11" s="221"/>
      <c r="AI11" s="210"/>
      <c r="AJ11" s="210"/>
      <c r="AK11" s="231"/>
      <c r="AL11" s="210"/>
      <c r="AM11" s="210"/>
      <c r="AN11" s="210"/>
      <c r="AO11" s="210"/>
      <c r="AP11" s="232"/>
      <c r="AQ11" s="734" t="s">
        <v>3</v>
      </c>
    </row>
    <row r="12" spans="1:43" ht="17" thickBot="1">
      <c r="A12" s="233" t="s">
        <v>267</v>
      </c>
      <c r="B12" s="210"/>
      <c r="C12" s="210"/>
      <c r="D12" s="231"/>
      <c r="E12" s="210"/>
      <c r="F12" s="210"/>
      <c r="G12" s="210"/>
      <c r="H12" s="234" t="s">
        <v>268</v>
      </c>
      <c r="I12" s="20">
        <f>Intro!C16</f>
        <v>44196</v>
      </c>
      <c r="J12" s="735">
        <f>Intro!E16</f>
        <v>43830</v>
      </c>
      <c r="L12" s="233" t="s">
        <v>267</v>
      </c>
      <c r="M12" s="210"/>
      <c r="N12" s="210"/>
      <c r="O12" s="231"/>
      <c r="P12" s="210"/>
      <c r="Q12" s="210"/>
      <c r="R12" s="210"/>
      <c r="S12" s="234" t="s">
        <v>268</v>
      </c>
      <c r="T12" s="20">
        <f>J12</f>
        <v>43830</v>
      </c>
      <c r="U12" s="735">
        <f>Intro!G16</f>
        <v>43465</v>
      </c>
      <c r="W12" s="233" t="s">
        <v>267</v>
      </c>
      <c r="X12" s="210"/>
      <c r="Y12" s="210"/>
      <c r="Z12" s="231"/>
      <c r="AA12" s="210"/>
      <c r="AB12" s="210"/>
      <c r="AC12" s="210"/>
      <c r="AD12" s="234" t="s">
        <v>268</v>
      </c>
      <c r="AE12" s="20">
        <f>U12</f>
        <v>43465</v>
      </c>
      <c r="AF12" s="735">
        <f>Intro!I16</f>
        <v>0</v>
      </c>
      <c r="AH12" s="233" t="s">
        <v>267</v>
      </c>
      <c r="AI12" s="210"/>
      <c r="AJ12" s="210"/>
      <c r="AK12" s="231"/>
      <c r="AL12" s="210"/>
      <c r="AM12" s="210"/>
      <c r="AN12" s="210"/>
      <c r="AO12" s="234" t="s">
        <v>268</v>
      </c>
      <c r="AP12" s="20">
        <f>AF12</f>
        <v>0</v>
      </c>
      <c r="AQ12" s="735">
        <f>Intro!K16</f>
        <v>0</v>
      </c>
    </row>
    <row r="13" spans="1:43" ht="17" thickBot="1">
      <c r="A13" s="736" t="s">
        <v>269</v>
      </c>
      <c r="B13" s="235" t="s">
        <v>3</v>
      </c>
      <c r="C13" s="236" t="s">
        <v>270</v>
      </c>
      <c r="D13" s="237"/>
      <c r="E13" s="238"/>
      <c r="F13" s="227"/>
      <c r="G13" s="227"/>
      <c r="H13" s="232"/>
      <c r="I13" s="20"/>
      <c r="J13" s="735"/>
      <c r="L13" s="736" t="s">
        <v>269</v>
      </c>
      <c r="M13" s="235" t="s">
        <v>3</v>
      </c>
      <c r="N13" s="236" t="s">
        <v>270</v>
      </c>
      <c r="O13" s="237"/>
      <c r="P13" s="238"/>
      <c r="Q13" s="227"/>
      <c r="R13" s="227"/>
      <c r="S13" s="232"/>
      <c r="T13" s="20"/>
      <c r="U13" s="735"/>
      <c r="W13" s="736" t="s">
        <v>269</v>
      </c>
      <c r="X13" s="235" t="s">
        <v>3</v>
      </c>
      <c r="Y13" s="236" t="s">
        <v>270</v>
      </c>
      <c r="Z13" s="237"/>
      <c r="AA13" s="238"/>
      <c r="AB13" s="227"/>
      <c r="AC13" s="227"/>
      <c r="AD13" s="232"/>
      <c r="AE13" s="20"/>
      <c r="AF13" s="735"/>
      <c r="AH13" s="736" t="s">
        <v>269</v>
      </c>
      <c r="AI13" s="235" t="s">
        <v>3</v>
      </c>
      <c r="AJ13" s="236" t="s">
        <v>270</v>
      </c>
      <c r="AK13" s="237"/>
      <c r="AL13" s="238"/>
      <c r="AM13" s="227"/>
      <c r="AN13" s="227"/>
      <c r="AO13" s="232"/>
      <c r="AP13" s="20"/>
      <c r="AQ13" s="735"/>
    </row>
    <row r="14" spans="1:43" ht="17" thickBot="1">
      <c r="A14" s="736" t="s">
        <v>271</v>
      </c>
      <c r="B14" s="239" t="s">
        <v>272</v>
      </c>
      <c r="C14" s="236" t="s">
        <v>273</v>
      </c>
      <c r="D14" s="237"/>
      <c r="E14" s="240" t="s">
        <v>274</v>
      </c>
      <c r="F14" s="241"/>
      <c r="G14" s="242" t="s">
        <v>275</v>
      </c>
      <c r="H14" s="241"/>
      <c r="I14" s="243" t="s">
        <v>276</v>
      </c>
      <c r="J14" s="732" t="s">
        <v>277</v>
      </c>
      <c r="L14" s="736" t="s">
        <v>271</v>
      </c>
      <c r="M14" s="239" t="s">
        <v>272</v>
      </c>
      <c r="N14" s="236" t="s">
        <v>273</v>
      </c>
      <c r="O14" s="237"/>
      <c r="P14" s="240" t="s">
        <v>274</v>
      </c>
      <c r="Q14" s="241"/>
      <c r="R14" s="242" t="s">
        <v>275</v>
      </c>
      <c r="S14" s="241"/>
      <c r="T14" s="243" t="s">
        <v>276</v>
      </c>
      <c r="U14" s="732" t="s">
        <v>277</v>
      </c>
      <c r="W14" s="736" t="s">
        <v>271</v>
      </c>
      <c r="X14" s="239" t="s">
        <v>272</v>
      </c>
      <c r="Y14" s="236" t="s">
        <v>273</v>
      </c>
      <c r="Z14" s="237"/>
      <c r="AA14" s="240" t="s">
        <v>274</v>
      </c>
      <c r="AB14" s="241"/>
      <c r="AC14" s="242" t="s">
        <v>275</v>
      </c>
      <c r="AD14" s="241"/>
      <c r="AE14" s="243" t="s">
        <v>276</v>
      </c>
      <c r="AF14" s="732" t="s">
        <v>277</v>
      </c>
      <c r="AH14" s="736" t="s">
        <v>271</v>
      </c>
      <c r="AI14" s="239" t="s">
        <v>272</v>
      </c>
      <c r="AJ14" s="236" t="s">
        <v>273</v>
      </c>
      <c r="AK14" s="237"/>
      <c r="AL14" s="240" t="s">
        <v>274</v>
      </c>
      <c r="AM14" s="241"/>
      <c r="AN14" s="242" t="s">
        <v>275</v>
      </c>
      <c r="AO14" s="241"/>
      <c r="AP14" s="243" t="s">
        <v>276</v>
      </c>
      <c r="AQ14" s="732" t="s">
        <v>277</v>
      </c>
    </row>
    <row r="15" spans="1:43" ht="17" thickBot="1">
      <c r="A15" s="747"/>
      <c r="B15" s="748"/>
      <c r="C15" s="748"/>
      <c r="D15" s="749"/>
      <c r="E15" s="750">
        <v>1</v>
      </c>
      <c r="F15" s="751"/>
      <c r="G15" s="752">
        <v>2</v>
      </c>
      <c r="H15" s="751"/>
      <c r="I15" s="753">
        <v>3</v>
      </c>
      <c r="J15" s="754">
        <v>4</v>
      </c>
      <c r="L15" s="747"/>
      <c r="M15" s="748"/>
      <c r="N15" s="748"/>
      <c r="O15" s="749"/>
      <c r="P15" s="750">
        <v>1</v>
      </c>
      <c r="Q15" s="751"/>
      <c r="R15" s="752">
        <v>2</v>
      </c>
      <c r="S15" s="751"/>
      <c r="T15" s="753">
        <v>3</v>
      </c>
      <c r="U15" s="754">
        <v>4</v>
      </c>
      <c r="W15" s="747"/>
      <c r="X15" s="748"/>
      <c r="Y15" s="748"/>
      <c r="Z15" s="749"/>
      <c r="AA15" s="750">
        <v>1</v>
      </c>
      <c r="AB15" s="751"/>
      <c r="AC15" s="752">
        <v>2</v>
      </c>
      <c r="AD15" s="751"/>
      <c r="AE15" s="753">
        <v>3</v>
      </c>
      <c r="AF15" s="754">
        <v>4</v>
      </c>
      <c r="AH15" s="747"/>
      <c r="AI15" s="748"/>
      <c r="AJ15" s="748"/>
      <c r="AK15" s="749"/>
      <c r="AL15" s="750">
        <v>1</v>
      </c>
      <c r="AM15" s="751"/>
      <c r="AN15" s="752">
        <v>2</v>
      </c>
      <c r="AO15" s="751"/>
      <c r="AP15" s="753">
        <v>3</v>
      </c>
      <c r="AQ15" s="754">
        <v>4</v>
      </c>
    </row>
    <row r="16" spans="1:43">
      <c r="A16" s="244"/>
      <c r="B16" s="245"/>
      <c r="C16" s="245"/>
      <c r="D16" s="250"/>
      <c r="E16" s="744"/>
      <c r="F16" s="745"/>
      <c r="G16" s="745"/>
      <c r="H16" s="246"/>
      <c r="I16" s="772">
        <f>H16-F16</f>
        <v>0</v>
      </c>
      <c r="J16" s="746">
        <f>I16-G16</f>
        <v>0</v>
      </c>
      <c r="L16" s="244"/>
      <c r="M16" s="245"/>
      <c r="N16" s="245"/>
      <c r="O16" s="250"/>
      <c r="P16" s="744"/>
      <c r="Q16" s="745"/>
      <c r="R16" s="745"/>
      <c r="S16" s="246"/>
      <c r="T16" s="772">
        <f>S16-Q16</f>
        <v>0</v>
      </c>
      <c r="U16" s="746">
        <f>T16-R16</f>
        <v>0</v>
      </c>
      <c r="W16" s="767"/>
      <c r="X16" s="346"/>
      <c r="Y16" s="346"/>
      <c r="Z16" s="768"/>
      <c r="AA16" s="769"/>
      <c r="AB16" s="770"/>
      <c r="AC16" s="770"/>
      <c r="AD16" s="771"/>
      <c r="AE16" s="772">
        <f>AD16-AB16</f>
        <v>0</v>
      </c>
      <c r="AF16" s="773">
        <f>AE16-AC16</f>
        <v>0</v>
      </c>
      <c r="AH16" s="244"/>
      <c r="AI16" s="245"/>
      <c r="AJ16" s="245"/>
      <c r="AK16" s="250"/>
      <c r="AL16" s="744"/>
      <c r="AM16" s="745"/>
      <c r="AN16" s="745"/>
      <c r="AO16" s="246"/>
      <c r="AP16" s="772">
        <f>AO16-AM16</f>
        <v>0</v>
      </c>
      <c r="AQ16" s="746">
        <f>AP16-AN16</f>
        <v>0</v>
      </c>
    </row>
    <row r="17" spans="1:43">
      <c r="A17" s="755"/>
      <c r="B17" s="374"/>
      <c r="C17" s="374" t="s">
        <v>278</v>
      </c>
      <c r="D17" s="262"/>
      <c r="E17" s="263" t="s">
        <v>279</v>
      </c>
      <c r="F17" s="264">
        <f>[1]Page1!F17</f>
        <v>0</v>
      </c>
      <c r="G17" s="756"/>
      <c r="H17" s="264">
        <f>[1]Page1!H17</f>
        <v>0</v>
      </c>
      <c r="I17" s="757">
        <f t="shared" ref="I17" si="0">-H17+F17</f>
        <v>0</v>
      </c>
      <c r="J17" s="264">
        <f>[1]Page1!J17</f>
        <v>0</v>
      </c>
      <c r="L17" s="755"/>
      <c r="M17" s="374"/>
      <c r="N17" s="374" t="s">
        <v>278</v>
      </c>
      <c r="O17" s="262"/>
      <c r="P17" s="263" t="s">
        <v>279</v>
      </c>
      <c r="Q17" s="264">
        <f>[1]Page1!Q17</f>
        <v>0</v>
      </c>
      <c r="R17" s="756"/>
      <c r="S17" s="264">
        <f>[1]Page1!S17</f>
        <v>0</v>
      </c>
      <c r="T17" s="757">
        <f t="shared" ref="T17:T37" si="1">-S17+Q17</f>
        <v>0</v>
      </c>
      <c r="U17" s="264">
        <f>[1]Page1!U17</f>
        <v>0</v>
      </c>
      <c r="W17" s="755"/>
      <c r="X17" s="374"/>
      <c r="Y17" s="374" t="s">
        <v>278</v>
      </c>
      <c r="Z17" s="262"/>
      <c r="AA17" s="263" t="s">
        <v>279</v>
      </c>
      <c r="AB17" s="264">
        <f>[1]Page1!AB17</f>
        <v>0</v>
      </c>
      <c r="AC17" s="756"/>
      <c r="AD17" s="264">
        <f>[1]Page1!AD17</f>
        <v>0</v>
      </c>
      <c r="AE17" s="757">
        <f t="shared" ref="AE17:AE37" si="2">-AD17+AB17</f>
        <v>0</v>
      </c>
      <c r="AF17" s="264">
        <f>[1]Page1!AF17</f>
        <v>0</v>
      </c>
      <c r="AH17" s="755"/>
      <c r="AI17" s="374"/>
      <c r="AJ17" s="374" t="s">
        <v>278</v>
      </c>
      <c r="AK17" s="262"/>
      <c r="AL17" s="263" t="s">
        <v>279</v>
      </c>
      <c r="AM17" s="264">
        <f>[1]Page1!AM17</f>
        <v>0</v>
      </c>
      <c r="AN17" s="756"/>
      <c r="AO17" s="264">
        <f>[1]Page1!AO17</f>
        <v>0</v>
      </c>
      <c r="AP17" s="757">
        <f t="shared" ref="AP17:AP37" si="3">-AO17+AM17</f>
        <v>0</v>
      </c>
      <c r="AQ17" s="264">
        <f>[1]Page1!AQ17</f>
        <v>0</v>
      </c>
    </row>
    <row r="18" spans="1:43">
      <c r="A18" s="247"/>
      <c r="B18" s="248"/>
      <c r="C18" s="249" t="s">
        <v>280</v>
      </c>
      <c r="D18" s="250"/>
      <c r="E18" s="251" t="s">
        <v>281</v>
      </c>
      <c r="F18" s="253">
        <f>[1]Page1!F18</f>
        <v>0</v>
      </c>
      <c r="G18" s="252" t="s">
        <v>282</v>
      </c>
      <c r="H18" s="253">
        <f>[1]Page1!H18</f>
        <v>0</v>
      </c>
      <c r="I18" s="254">
        <f t="shared" ref="I18:I54" si="4">-H18+F18</f>
        <v>0</v>
      </c>
      <c r="J18" s="253">
        <f>[1]Page1!J18</f>
        <v>0</v>
      </c>
      <c r="L18" s="247"/>
      <c r="M18" s="248"/>
      <c r="N18" s="249" t="s">
        <v>280</v>
      </c>
      <c r="O18" s="250"/>
      <c r="P18" s="251" t="s">
        <v>281</v>
      </c>
      <c r="Q18" s="253">
        <f>[1]Page1!Q18</f>
        <v>0</v>
      </c>
      <c r="R18" s="252" t="s">
        <v>282</v>
      </c>
      <c r="S18" s="253">
        <f>[1]Page1!S18</f>
        <v>0</v>
      </c>
      <c r="T18" s="254">
        <f t="shared" si="1"/>
        <v>0</v>
      </c>
      <c r="U18" s="253">
        <f>[1]Page1!U18</f>
        <v>0</v>
      </c>
      <c r="W18" s="247"/>
      <c r="X18" s="248"/>
      <c r="Y18" s="249" t="s">
        <v>280</v>
      </c>
      <c r="Z18" s="250"/>
      <c r="AA18" s="251" t="s">
        <v>281</v>
      </c>
      <c r="AB18" s="253">
        <f>[1]Page1!AB18</f>
        <v>0</v>
      </c>
      <c r="AC18" s="252" t="s">
        <v>282</v>
      </c>
      <c r="AD18" s="253">
        <f>[1]Page1!AD18</f>
        <v>0</v>
      </c>
      <c r="AE18" s="254">
        <f t="shared" si="2"/>
        <v>0</v>
      </c>
      <c r="AF18" s="253">
        <f>[1]Page1!AF18</f>
        <v>0</v>
      </c>
      <c r="AH18" s="247"/>
      <c r="AI18" s="248"/>
      <c r="AJ18" s="249" t="s">
        <v>280</v>
      </c>
      <c r="AK18" s="250"/>
      <c r="AL18" s="251" t="s">
        <v>281</v>
      </c>
      <c r="AM18" s="253">
        <f>[1]Page1!AM18</f>
        <v>0</v>
      </c>
      <c r="AN18" s="252" t="s">
        <v>282</v>
      </c>
      <c r="AO18" s="253">
        <f>[1]Page1!AO18</f>
        <v>0</v>
      </c>
      <c r="AP18" s="254">
        <f t="shared" si="3"/>
        <v>0</v>
      </c>
      <c r="AQ18" s="253">
        <f>[1]Page1!AQ18</f>
        <v>0</v>
      </c>
    </row>
    <row r="19" spans="1:43">
      <c r="A19" s="247"/>
      <c r="B19" s="248"/>
      <c r="C19" s="249" t="s">
        <v>283</v>
      </c>
      <c r="D19" s="250"/>
      <c r="E19" s="251" t="s">
        <v>284</v>
      </c>
      <c r="F19" s="256"/>
      <c r="G19" s="251" t="s">
        <v>285</v>
      </c>
      <c r="H19" s="256">
        <f>[1]Page1!H19</f>
        <v>0</v>
      </c>
      <c r="I19" s="257">
        <f t="shared" si="4"/>
        <v>0</v>
      </c>
      <c r="J19" s="256">
        <f>[1]Page1!J19</f>
        <v>0</v>
      </c>
      <c r="L19" s="247"/>
      <c r="M19" s="248"/>
      <c r="N19" s="249" t="s">
        <v>283</v>
      </c>
      <c r="O19" s="250"/>
      <c r="P19" s="251" t="s">
        <v>284</v>
      </c>
      <c r="Q19" s="256">
        <f>[1]Page1!Q19</f>
        <v>0</v>
      </c>
      <c r="R19" s="251" t="s">
        <v>285</v>
      </c>
      <c r="S19" s="256">
        <f>[1]Page1!S19</f>
        <v>0</v>
      </c>
      <c r="T19" s="257">
        <f t="shared" si="1"/>
        <v>0</v>
      </c>
      <c r="U19" s="256">
        <f>[1]Page1!U19</f>
        <v>0</v>
      </c>
      <c r="W19" s="247"/>
      <c r="X19" s="248"/>
      <c r="Y19" s="249" t="s">
        <v>283</v>
      </c>
      <c r="Z19" s="250"/>
      <c r="AA19" s="251" t="s">
        <v>284</v>
      </c>
      <c r="AB19" s="256">
        <f>[1]Page1!AB19</f>
        <v>0</v>
      </c>
      <c r="AC19" s="251" t="s">
        <v>285</v>
      </c>
      <c r="AD19" s="256">
        <f>[1]Page1!AD19</f>
        <v>0</v>
      </c>
      <c r="AE19" s="257">
        <f t="shared" si="2"/>
        <v>0</v>
      </c>
      <c r="AF19" s="256">
        <f>[1]Page1!AF19</f>
        <v>0</v>
      </c>
      <c r="AH19" s="247"/>
      <c r="AI19" s="248"/>
      <c r="AJ19" s="249" t="s">
        <v>283</v>
      </c>
      <c r="AK19" s="250"/>
      <c r="AL19" s="251" t="s">
        <v>284</v>
      </c>
      <c r="AM19" s="256">
        <f>[1]Page1!AM19</f>
        <v>0</v>
      </c>
      <c r="AN19" s="251" t="s">
        <v>285</v>
      </c>
      <c r="AO19" s="256">
        <f>[1]Page1!AO19</f>
        <v>0</v>
      </c>
      <c r="AP19" s="257">
        <f t="shared" si="3"/>
        <v>0</v>
      </c>
      <c r="AQ19" s="256">
        <f>[1]Page1!AQ19</f>
        <v>0</v>
      </c>
    </row>
    <row r="20" spans="1:43">
      <c r="A20" s="247"/>
      <c r="B20" s="248"/>
      <c r="C20" s="249" t="s">
        <v>286</v>
      </c>
      <c r="D20" s="250"/>
      <c r="E20" s="251" t="s">
        <v>287</v>
      </c>
      <c r="F20" s="256"/>
      <c r="G20" s="251" t="s">
        <v>288</v>
      </c>
      <c r="H20" s="256"/>
      <c r="I20" s="258">
        <f t="shared" si="4"/>
        <v>0</v>
      </c>
      <c r="J20" s="256">
        <f>[1]Page1!J20</f>
        <v>0</v>
      </c>
      <c r="L20" s="247"/>
      <c r="M20" s="248"/>
      <c r="N20" s="249" t="s">
        <v>286</v>
      </c>
      <c r="O20" s="250"/>
      <c r="P20" s="251" t="s">
        <v>287</v>
      </c>
      <c r="Q20" s="256"/>
      <c r="R20" s="251" t="s">
        <v>288</v>
      </c>
      <c r="S20" s="256"/>
      <c r="T20" s="258">
        <f t="shared" si="1"/>
        <v>0</v>
      </c>
      <c r="U20" s="256"/>
      <c r="W20" s="247"/>
      <c r="X20" s="248"/>
      <c r="Y20" s="249" t="s">
        <v>286</v>
      </c>
      <c r="Z20" s="250"/>
      <c r="AA20" s="251" t="s">
        <v>287</v>
      </c>
      <c r="AB20" s="256">
        <f>[1]Page1!AB20</f>
        <v>0</v>
      </c>
      <c r="AC20" s="251" t="s">
        <v>288</v>
      </c>
      <c r="AD20" s="256">
        <f>[1]Page1!AD20</f>
        <v>0</v>
      </c>
      <c r="AE20" s="258">
        <f t="shared" si="2"/>
        <v>0</v>
      </c>
      <c r="AF20" s="256">
        <f>[1]Page1!AF20</f>
        <v>0</v>
      </c>
      <c r="AH20" s="247"/>
      <c r="AI20" s="248"/>
      <c r="AJ20" s="249" t="s">
        <v>286</v>
      </c>
      <c r="AK20" s="250"/>
      <c r="AL20" s="251" t="s">
        <v>287</v>
      </c>
      <c r="AM20" s="256">
        <f>[1]Page1!AM20</f>
        <v>0</v>
      </c>
      <c r="AN20" s="251" t="s">
        <v>288</v>
      </c>
      <c r="AO20" s="256">
        <f>[1]Page1!AO20</f>
        <v>0</v>
      </c>
      <c r="AP20" s="258">
        <f t="shared" si="3"/>
        <v>0</v>
      </c>
      <c r="AQ20" s="256">
        <f>[1]Page1!AQ20</f>
        <v>0</v>
      </c>
    </row>
    <row r="21" spans="1:43">
      <c r="A21" s="247"/>
      <c r="B21" s="248"/>
      <c r="C21" s="249" t="s">
        <v>289</v>
      </c>
      <c r="D21" s="250"/>
      <c r="E21" s="251" t="s">
        <v>290</v>
      </c>
      <c r="F21" s="256"/>
      <c r="G21" s="251" t="s">
        <v>291</v>
      </c>
      <c r="H21" s="256"/>
      <c r="I21" s="258">
        <f t="shared" si="4"/>
        <v>0</v>
      </c>
      <c r="J21" s="256">
        <f>[1]Page1!J21</f>
        <v>0</v>
      </c>
      <c r="L21" s="247"/>
      <c r="M21" s="248"/>
      <c r="N21" s="249" t="s">
        <v>289</v>
      </c>
      <c r="O21" s="250"/>
      <c r="P21" s="251" t="s">
        <v>290</v>
      </c>
      <c r="Q21" s="256">
        <f>[1]Page1!Q21</f>
        <v>0</v>
      </c>
      <c r="R21" s="251" t="s">
        <v>291</v>
      </c>
      <c r="S21" s="256">
        <f>[1]Page1!S21</f>
        <v>0</v>
      </c>
      <c r="T21" s="258">
        <f t="shared" si="1"/>
        <v>0</v>
      </c>
      <c r="U21" s="256">
        <f>[1]Page1!U21</f>
        <v>0</v>
      </c>
      <c r="W21" s="247"/>
      <c r="X21" s="248"/>
      <c r="Y21" s="249" t="s">
        <v>289</v>
      </c>
      <c r="Z21" s="250"/>
      <c r="AA21" s="251" t="s">
        <v>290</v>
      </c>
      <c r="AB21" s="256">
        <f>[1]Page1!AB21</f>
        <v>0</v>
      </c>
      <c r="AC21" s="251" t="s">
        <v>291</v>
      </c>
      <c r="AD21" s="256">
        <f>[1]Page1!AD21</f>
        <v>0</v>
      </c>
      <c r="AE21" s="258">
        <f t="shared" si="2"/>
        <v>0</v>
      </c>
      <c r="AF21" s="256">
        <f>[1]Page1!AF21</f>
        <v>0</v>
      </c>
      <c r="AH21" s="247"/>
      <c r="AI21" s="248"/>
      <c r="AJ21" s="249" t="s">
        <v>289</v>
      </c>
      <c r="AK21" s="250"/>
      <c r="AL21" s="251" t="s">
        <v>290</v>
      </c>
      <c r="AM21" s="256">
        <f>[1]Page1!AM21</f>
        <v>0</v>
      </c>
      <c r="AN21" s="251" t="s">
        <v>291</v>
      </c>
      <c r="AO21" s="256">
        <f>[1]Page1!AO21</f>
        <v>0</v>
      </c>
      <c r="AP21" s="258">
        <f t="shared" si="3"/>
        <v>0</v>
      </c>
      <c r="AQ21" s="256">
        <f>[1]Page1!AQ21</f>
        <v>0</v>
      </c>
    </row>
    <row r="22" spans="1:43">
      <c r="A22" s="247"/>
      <c r="B22" s="248"/>
      <c r="C22" s="249" t="s">
        <v>292</v>
      </c>
      <c r="D22" s="250"/>
      <c r="E22" s="251" t="s">
        <v>293</v>
      </c>
      <c r="F22" s="256"/>
      <c r="G22" s="251" t="s">
        <v>294</v>
      </c>
      <c r="H22" s="256"/>
      <c r="I22" s="258">
        <f t="shared" si="4"/>
        <v>0</v>
      </c>
      <c r="J22" s="256"/>
      <c r="L22" s="247"/>
      <c r="M22" s="248"/>
      <c r="N22" s="249" t="s">
        <v>292</v>
      </c>
      <c r="O22" s="250"/>
      <c r="P22" s="251" t="s">
        <v>293</v>
      </c>
      <c r="Q22" s="256"/>
      <c r="R22" s="251" t="s">
        <v>294</v>
      </c>
      <c r="S22" s="256"/>
      <c r="T22" s="258">
        <f t="shared" si="1"/>
        <v>0</v>
      </c>
      <c r="U22" s="256"/>
      <c r="W22" s="247"/>
      <c r="X22" s="248"/>
      <c r="Y22" s="249" t="s">
        <v>292</v>
      </c>
      <c r="Z22" s="250"/>
      <c r="AA22" s="251" t="s">
        <v>293</v>
      </c>
      <c r="AB22" s="256">
        <f>[1]Page1!AB22</f>
        <v>0</v>
      </c>
      <c r="AC22" s="251" t="s">
        <v>294</v>
      </c>
      <c r="AD22" s="256">
        <f>[1]Page1!AD22</f>
        <v>0</v>
      </c>
      <c r="AE22" s="258">
        <f t="shared" si="2"/>
        <v>0</v>
      </c>
      <c r="AF22" s="256">
        <f>[1]Page1!AF22</f>
        <v>0</v>
      </c>
      <c r="AH22" s="247"/>
      <c r="AI22" s="248"/>
      <c r="AJ22" s="249" t="s">
        <v>292</v>
      </c>
      <c r="AK22" s="250"/>
      <c r="AL22" s="251" t="s">
        <v>293</v>
      </c>
      <c r="AM22" s="256">
        <f>[1]Page1!AM22</f>
        <v>0</v>
      </c>
      <c r="AN22" s="251" t="s">
        <v>294</v>
      </c>
      <c r="AO22" s="256">
        <f>[1]Page1!AO22</f>
        <v>0</v>
      </c>
      <c r="AP22" s="258">
        <f t="shared" si="3"/>
        <v>0</v>
      </c>
      <c r="AQ22" s="256">
        <f>[1]Page1!AQ22</f>
        <v>0</v>
      </c>
    </row>
    <row r="23" spans="1:43">
      <c r="A23" s="247"/>
      <c r="B23" s="248"/>
      <c r="C23" s="249"/>
      <c r="D23" s="250"/>
      <c r="E23" s="251"/>
      <c r="F23" s="246"/>
      <c r="G23" s="251"/>
      <c r="H23" s="246"/>
      <c r="I23" s="259">
        <f t="shared" si="4"/>
        <v>0</v>
      </c>
      <c r="J23" s="246"/>
      <c r="L23" s="247"/>
      <c r="M23" s="248"/>
      <c r="N23" s="249"/>
      <c r="O23" s="250"/>
      <c r="P23" s="251"/>
      <c r="Q23" s="246"/>
      <c r="R23" s="251"/>
      <c r="S23" s="246"/>
      <c r="T23" s="259">
        <f t="shared" si="1"/>
        <v>0</v>
      </c>
      <c r="U23" s="246"/>
      <c r="W23" s="247"/>
      <c r="X23" s="248"/>
      <c r="Y23" s="249"/>
      <c r="Z23" s="250"/>
      <c r="AA23" s="251"/>
      <c r="AB23" s="246"/>
      <c r="AC23" s="251"/>
      <c r="AD23" s="246"/>
      <c r="AE23" s="259">
        <f t="shared" si="2"/>
        <v>0</v>
      </c>
      <c r="AF23" s="246"/>
      <c r="AH23" s="247"/>
      <c r="AI23" s="248"/>
      <c r="AJ23" s="249"/>
      <c r="AK23" s="250"/>
      <c r="AL23" s="251"/>
      <c r="AM23" s="246"/>
      <c r="AN23" s="251"/>
      <c r="AO23" s="246"/>
      <c r="AP23" s="259">
        <f t="shared" si="3"/>
        <v>0</v>
      </c>
      <c r="AQ23" s="246"/>
    </row>
    <row r="24" spans="1:43">
      <c r="A24" s="247"/>
      <c r="B24" s="260"/>
      <c r="C24" s="261" t="s">
        <v>295</v>
      </c>
      <c r="D24" s="262"/>
      <c r="E24" s="263" t="s">
        <v>296</v>
      </c>
      <c r="F24" s="264">
        <f>[1]Page1!F24</f>
        <v>0</v>
      </c>
      <c r="G24" s="263" t="s">
        <v>297</v>
      </c>
      <c r="H24" s="264">
        <f>[1]Page1!H24</f>
        <v>0</v>
      </c>
      <c r="I24" s="265">
        <f t="shared" si="4"/>
        <v>0</v>
      </c>
      <c r="J24" s="264">
        <f>[1]Page1!J24</f>
        <v>0</v>
      </c>
      <c r="L24" s="247"/>
      <c r="M24" s="260"/>
      <c r="N24" s="261" t="s">
        <v>295</v>
      </c>
      <c r="O24" s="262"/>
      <c r="P24" s="263" t="s">
        <v>296</v>
      </c>
      <c r="Q24" s="264">
        <f>[1]Page1!Q24</f>
        <v>0</v>
      </c>
      <c r="R24" s="263" t="s">
        <v>297</v>
      </c>
      <c r="S24" s="264">
        <f>[1]Page1!S24</f>
        <v>0</v>
      </c>
      <c r="T24" s="265">
        <f t="shared" si="1"/>
        <v>0</v>
      </c>
      <c r="U24" s="264">
        <f>[1]Page1!U24</f>
        <v>0</v>
      </c>
      <c r="W24" s="247"/>
      <c r="X24" s="260"/>
      <c r="Y24" s="261" t="s">
        <v>295</v>
      </c>
      <c r="Z24" s="262"/>
      <c r="AA24" s="263" t="s">
        <v>296</v>
      </c>
      <c r="AB24" s="264">
        <f>[1]Page1!AB24</f>
        <v>0</v>
      </c>
      <c r="AC24" s="263" t="s">
        <v>297</v>
      </c>
      <c r="AD24" s="264">
        <f>[1]Page1!AD24</f>
        <v>0</v>
      </c>
      <c r="AE24" s="265">
        <f t="shared" si="2"/>
        <v>0</v>
      </c>
      <c r="AF24" s="264">
        <f>[1]Page1!AF24</f>
        <v>0</v>
      </c>
      <c r="AH24" s="247"/>
      <c r="AI24" s="260"/>
      <c r="AJ24" s="261" t="s">
        <v>295</v>
      </c>
      <c r="AK24" s="262"/>
      <c r="AL24" s="263" t="s">
        <v>296</v>
      </c>
      <c r="AM24" s="264">
        <f>[1]Page1!AM24</f>
        <v>0</v>
      </c>
      <c r="AN24" s="263" t="s">
        <v>297</v>
      </c>
      <c r="AO24" s="264">
        <f>[1]Page1!AO24</f>
        <v>0</v>
      </c>
      <c r="AP24" s="265">
        <f t="shared" si="3"/>
        <v>0</v>
      </c>
      <c r="AQ24" s="264">
        <f>[1]Page1!AQ24</f>
        <v>0</v>
      </c>
    </row>
    <row r="25" spans="1:43">
      <c r="A25" s="247"/>
      <c r="B25" s="266"/>
      <c r="C25" s="267" t="s">
        <v>298</v>
      </c>
      <c r="D25" s="268"/>
      <c r="E25" s="251" t="s">
        <v>299</v>
      </c>
      <c r="F25" s="256">
        <f>[1]Page1!F25</f>
        <v>0</v>
      </c>
      <c r="G25" s="251"/>
      <c r="H25" s="256">
        <f>[1]Page1!H25</f>
        <v>0</v>
      </c>
      <c r="I25" s="258">
        <f t="shared" si="4"/>
        <v>0</v>
      </c>
      <c r="J25" s="256">
        <f>[1]Page1!J25</f>
        <v>0</v>
      </c>
      <c r="L25" s="247"/>
      <c r="M25" s="266"/>
      <c r="N25" s="267" t="s">
        <v>298</v>
      </c>
      <c r="O25" s="268"/>
      <c r="P25" s="251" t="s">
        <v>299</v>
      </c>
      <c r="Q25" s="256">
        <f>[1]Page1!Q25</f>
        <v>0</v>
      </c>
      <c r="R25" s="251"/>
      <c r="S25" s="256">
        <f>[1]Page1!S25</f>
        <v>0</v>
      </c>
      <c r="T25" s="258">
        <f t="shared" si="1"/>
        <v>0</v>
      </c>
      <c r="U25" s="256">
        <f>[1]Page1!U25</f>
        <v>0</v>
      </c>
      <c r="W25" s="247"/>
      <c r="X25" s="266"/>
      <c r="Y25" s="267" t="s">
        <v>298</v>
      </c>
      <c r="Z25" s="268"/>
      <c r="AA25" s="251" t="s">
        <v>299</v>
      </c>
      <c r="AB25" s="256">
        <f>[1]Page1!AB25</f>
        <v>0</v>
      </c>
      <c r="AC25" s="251"/>
      <c r="AD25" s="256">
        <f>[1]Page1!AD25</f>
        <v>0</v>
      </c>
      <c r="AE25" s="258">
        <f t="shared" si="2"/>
        <v>0</v>
      </c>
      <c r="AF25" s="256">
        <f>[1]Page1!AF25</f>
        <v>0</v>
      </c>
      <c r="AH25" s="247"/>
      <c r="AI25" s="266"/>
      <c r="AJ25" s="267" t="s">
        <v>298</v>
      </c>
      <c r="AK25" s="268"/>
      <c r="AL25" s="251" t="s">
        <v>299</v>
      </c>
      <c r="AM25" s="256">
        <f>[1]Page1!AM25</f>
        <v>0</v>
      </c>
      <c r="AN25" s="251"/>
      <c r="AO25" s="256">
        <f>[1]Page1!AO25</f>
        <v>0</v>
      </c>
      <c r="AP25" s="258">
        <f t="shared" si="3"/>
        <v>0</v>
      </c>
      <c r="AQ25" s="256">
        <f>[1]Page1!AQ25</f>
        <v>0</v>
      </c>
    </row>
    <row r="26" spans="1:43">
      <c r="A26" s="247"/>
      <c r="B26" s="248"/>
      <c r="C26" s="249" t="s">
        <v>300</v>
      </c>
      <c r="D26" s="250"/>
      <c r="E26" s="251" t="s">
        <v>301</v>
      </c>
      <c r="F26" s="256">
        <f>[1]Page1!F26</f>
        <v>0</v>
      </c>
      <c r="G26" s="251"/>
      <c r="H26" s="256">
        <f>[1]Page1!H26</f>
        <v>0</v>
      </c>
      <c r="I26" s="258">
        <f t="shared" si="4"/>
        <v>0</v>
      </c>
      <c r="J26" s="256">
        <f>[1]Page1!J26</f>
        <v>0</v>
      </c>
      <c r="L26" s="247"/>
      <c r="M26" s="248"/>
      <c r="N26" s="249" t="s">
        <v>300</v>
      </c>
      <c r="O26" s="250"/>
      <c r="P26" s="251" t="s">
        <v>301</v>
      </c>
      <c r="Q26" s="256">
        <f>[1]Page1!Q26</f>
        <v>0</v>
      </c>
      <c r="R26" s="251"/>
      <c r="S26" s="256">
        <f>[1]Page1!S26</f>
        <v>0</v>
      </c>
      <c r="T26" s="258">
        <f t="shared" si="1"/>
        <v>0</v>
      </c>
      <c r="U26" s="256"/>
      <c r="W26" s="247"/>
      <c r="X26" s="248"/>
      <c r="Y26" s="249" t="s">
        <v>300</v>
      </c>
      <c r="Z26" s="250"/>
      <c r="AA26" s="251" t="s">
        <v>301</v>
      </c>
      <c r="AB26" s="256">
        <f>[1]Page1!AB26</f>
        <v>0</v>
      </c>
      <c r="AC26" s="251"/>
      <c r="AD26" s="256">
        <f>[1]Page1!AD26</f>
        <v>0</v>
      </c>
      <c r="AE26" s="258">
        <f t="shared" si="2"/>
        <v>0</v>
      </c>
      <c r="AF26" s="256">
        <f>[1]Page1!AF26</f>
        <v>0</v>
      </c>
      <c r="AH26" s="247"/>
      <c r="AI26" s="248"/>
      <c r="AJ26" s="249" t="s">
        <v>300</v>
      </c>
      <c r="AK26" s="250"/>
      <c r="AL26" s="251" t="s">
        <v>301</v>
      </c>
      <c r="AM26" s="256">
        <f>[1]Page1!AM26</f>
        <v>0</v>
      </c>
      <c r="AN26" s="251"/>
      <c r="AO26" s="256">
        <f>[1]Page1!AO26</f>
        <v>0</v>
      </c>
      <c r="AP26" s="258">
        <f t="shared" si="3"/>
        <v>0</v>
      </c>
      <c r="AQ26" s="256">
        <f>[1]Page1!AQ26</f>
        <v>0</v>
      </c>
    </row>
    <row r="27" spans="1:43">
      <c r="A27" s="247"/>
      <c r="B27" s="248"/>
      <c r="C27" s="249"/>
      <c r="D27" s="250"/>
      <c r="E27" s="251"/>
      <c r="F27" s="246"/>
      <c r="G27" s="251"/>
      <c r="H27" s="246"/>
      <c r="I27" s="259">
        <f t="shared" si="4"/>
        <v>0</v>
      </c>
      <c r="J27" s="246"/>
      <c r="L27" s="247"/>
      <c r="M27" s="248"/>
      <c r="N27" s="249"/>
      <c r="O27" s="250"/>
      <c r="P27" s="251"/>
      <c r="Q27" s="246"/>
      <c r="R27" s="251"/>
      <c r="S27" s="246"/>
      <c r="T27" s="259">
        <f t="shared" si="1"/>
        <v>0</v>
      </c>
      <c r="U27" s="246"/>
      <c r="W27" s="247"/>
      <c r="X27" s="248"/>
      <c r="Y27" s="249"/>
      <c r="Z27" s="250"/>
      <c r="AA27" s="251"/>
      <c r="AB27" s="246"/>
      <c r="AC27" s="251"/>
      <c r="AD27" s="246"/>
      <c r="AE27" s="259">
        <f t="shared" si="2"/>
        <v>0</v>
      </c>
      <c r="AF27" s="246"/>
      <c r="AH27" s="247"/>
      <c r="AI27" s="248"/>
      <c r="AJ27" s="249"/>
      <c r="AK27" s="250"/>
      <c r="AL27" s="251"/>
      <c r="AM27" s="246"/>
      <c r="AN27" s="251"/>
      <c r="AO27" s="246"/>
      <c r="AP27" s="259">
        <f t="shared" si="3"/>
        <v>0</v>
      </c>
      <c r="AQ27" s="246"/>
    </row>
    <row r="28" spans="1:43">
      <c r="A28" s="247"/>
      <c r="B28" s="248"/>
      <c r="C28" s="249" t="s">
        <v>302</v>
      </c>
      <c r="D28" s="250"/>
      <c r="E28" s="251" t="s">
        <v>303</v>
      </c>
      <c r="F28" s="256">
        <f>[1]Page1!F28</f>
        <v>0</v>
      </c>
      <c r="G28" s="251"/>
      <c r="H28" s="256">
        <f>[1]Page1!H28</f>
        <v>0</v>
      </c>
      <c r="I28" s="258">
        <f t="shared" si="4"/>
        <v>0</v>
      </c>
      <c r="J28" s="256">
        <f>[1]Page1!J28</f>
        <v>0</v>
      </c>
      <c r="L28" s="247"/>
      <c r="M28" s="248"/>
      <c r="N28" s="249" t="s">
        <v>302</v>
      </c>
      <c r="O28" s="250"/>
      <c r="P28" s="251" t="s">
        <v>303</v>
      </c>
      <c r="Q28" s="256">
        <f>[1]Page1!Q28</f>
        <v>0</v>
      </c>
      <c r="R28" s="251"/>
      <c r="S28" s="256">
        <f>[1]Page1!S28</f>
        <v>0</v>
      </c>
      <c r="T28" s="258">
        <f t="shared" si="1"/>
        <v>0</v>
      </c>
      <c r="U28" s="256">
        <f>[1]Page1!U28</f>
        <v>0</v>
      </c>
      <c r="W28" s="247"/>
      <c r="X28" s="248"/>
      <c r="Y28" s="249" t="s">
        <v>302</v>
      </c>
      <c r="Z28" s="250"/>
      <c r="AA28" s="251" t="s">
        <v>303</v>
      </c>
      <c r="AB28" s="256">
        <f>[1]Page1!AB28</f>
        <v>0</v>
      </c>
      <c r="AC28" s="251"/>
      <c r="AD28" s="256">
        <f>[1]Page1!AD28</f>
        <v>0</v>
      </c>
      <c r="AE28" s="258">
        <f t="shared" si="2"/>
        <v>0</v>
      </c>
      <c r="AF28" s="256">
        <f>[1]Page1!AF28</f>
        <v>0</v>
      </c>
      <c r="AH28" s="247"/>
      <c r="AI28" s="248"/>
      <c r="AJ28" s="249" t="s">
        <v>302</v>
      </c>
      <c r="AK28" s="250"/>
      <c r="AL28" s="251" t="s">
        <v>303</v>
      </c>
      <c r="AM28" s="256">
        <f>[1]Page1!AM28</f>
        <v>0</v>
      </c>
      <c r="AN28" s="251"/>
      <c r="AO28" s="256">
        <f>[1]Page1!AO28</f>
        <v>0</v>
      </c>
      <c r="AP28" s="258">
        <f t="shared" si="3"/>
        <v>0</v>
      </c>
      <c r="AQ28" s="256">
        <f>[1]Page1!AQ28</f>
        <v>0</v>
      </c>
    </row>
    <row r="29" spans="1:43">
      <c r="A29" s="247"/>
      <c r="B29" s="248"/>
      <c r="C29" s="249" t="s">
        <v>304</v>
      </c>
      <c r="D29" s="250"/>
      <c r="E29" s="251" t="s">
        <v>305</v>
      </c>
      <c r="F29" s="256"/>
      <c r="G29" s="251" t="s">
        <v>306</v>
      </c>
      <c r="H29" s="256"/>
      <c r="I29" s="258">
        <f t="shared" si="4"/>
        <v>0</v>
      </c>
      <c r="J29" s="256"/>
      <c r="L29" s="247"/>
      <c r="M29" s="248"/>
      <c r="N29" s="249" t="s">
        <v>304</v>
      </c>
      <c r="O29" s="250"/>
      <c r="P29" s="251" t="s">
        <v>305</v>
      </c>
      <c r="Q29" s="256"/>
      <c r="R29" s="251" t="s">
        <v>306</v>
      </c>
      <c r="S29" s="256"/>
      <c r="T29" s="258">
        <f t="shared" si="1"/>
        <v>0</v>
      </c>
      <c r="U29" s="256"/>
      <c r="W29" s="247"/>
      <c r="X29" s="248"/>
      <c r="Y29" s="249" t="s">
        <v>304</v>
      </c>
      <c r="Z29" s="250"/>
      <c r="AA29" s="251" t="s">
        <v>305</v>
      </c>
      <c r="AB29" s="256">
        <f>[1]Page1!AB29</f>
        <v>0</v>
      </c>
      <c r="AC29" s="251" t="s">
        <v>306</v>
      </c>
      <c r="AD29" s="256">
        <f>[1]Page1!AD29</f>
        <v>0</v>
      </c>
      <c r="AE29" s="258">
        <f t="shared" si="2"/>
        <v>0</v>
      </c>
      <c r="AF29" s="256">
        <f>[1]Page1!AF29</f>
        <v>0</v>
      </c>
      <c r="AH29" s="247"/>
      <c r="AI29" s="248"/>
      <c r="AJ29" s="249" t="s">
        <v>304</v>
      </c>
      <c r="AK29" s="250"/>
      <c r="AL29" s="251" t="s">
        <v>305</v>
      </c>
      <c r="AM29" s="256">
        <f>[1]Page1!AM29</f>
        <v>0</v>
      </c>
      <c r="AN29" s="251" t="s">
        <v>306</v>
      </c>
      <c r="AO29" s="256">
        <f>[1]Page1!AO29</f>
        <v>0</v>
      </c>
      <c r="AP29" s="258">
        <f t="shared" si="3"/>
        <v>0</v>
      </c>
      <c r="AQ29" s="256">
        <f>[1]Page1!AQ29</f>
        <v>0</v>
      </c>
    </row>
    <row r="30" spans="1:43">
      <c r="A30" s="247"/>
      <c r="B30" s="248"/>
      <c r="C30" s="249" t="s">
        <v>307</v>
      </c>
      <c r="D30" s="250"/>
      <c r="E30" s="251" t="s">
        <v>308</v>
      </c>
      <c r="F30" s="256">
        <f>[1]Page1!F30</f>
        <v>0</v>
      </c>
      <c r="G30" s="251"/>
      <c r="H30" s="256">
        <f>[1]Page1!H30</f>
        <v>0</v>
      </c>
      <c r="I30" s="258">
        <f t="shared" si="4"/>
        <v>0</v>
      </c>
      <c r="J30" s="256">
        <f>[1]Page1!J30</f>
        <v>0</v>
      </c>
      <c r="L30" s="247"/>
      <c r="M30" s="248"/>
      <c r="N30" s="249" t="s">
        <v>307</v>
      </c>
      <c r="O30" s="250"/>
      <c r="P30" s="251" t="s">
        <v>308</v>
      </c>
      <c r="Q30" s="256">
        <f>[1]Page1!Q30</f>
        <v>0</v>
      </c>
      <c r="R30" s="251"/>
      <c r="S30" s="256">
        <f>[1]Page1!S30</f>
        <v>0</v>
      </c>
      <c r="T30" s="258">
        <f t="shared" si="1"/>
        <v>0</v>
      </c>
      <c r="U30" s="256">
        <f>[1]Page1!U30</f>
        <v>0</v>
      </c>
      <c r="W30" s="247"/>
      <c r="X30" s="248"/>
      <c r="Y30" s="249" t="s">
        <v>307</v>
      </c>
      <c r="Z30" s="250"/>
      <c r="AA30" s="251" t="s">
        <v>308</v>
      </c>
      <c r="AB30" s="256">
        <f>[1]Page1!AB30</f>
        <v>0</v>
      </c>
      <c r="AC30" s="251"/>
      <c r="AD30" s="256">
        <f>[1]Page1!AD30</f>
        <v>0</v>
      </c>
      <c r="AE30" s="258">
        <f t="shared" si="2"/>
        <v>0</v>
      </c>
      <c r="AF30" s="256">
        <f>[1]Page1!AF30</f>
        <v>0</v>
      </c>
      <c r="AH30" s="247"/>
      <c r="AI30" s="248"/>
      <c r="AJ30" s="249" t="s">
        <v>307</v>
      </c>
      <c r="AK30" s="250"/>
      <c r="AL30" s="251" t="s">
        <v>308</v>
      </c>
      <c r="AM30" s="256">
        <f>[1]Page1!AM30</f>
        <v>0</v>
      </c>
      <c r="AN30" s="251"/>
      <c r="AO30" s="256">
        <f>[1]Page1!AO30</f>
        <v>0</v>
      </c>
      <c r="AP30" s="258">
        <f t="shared" si="3"/>
        <v>0</v>
      </c>
      <c r="AQ30" s="256">
        <f>[1]Page1!AQ30</f>
        <v>0</v>
      </c>
    </row>
    <row r="31" spans="1:43">
      <c r="A31" s="247"/>
      <c r="B31" s="260"/>
      <c r="C31" s="261" t="s">
        <v>309</v>
      </c>
      <c r="D31" s="262"/>
      <c r="E31" s="263" t="s">
        <v>310</v>
      </c>
      <c r="F31" s="264">
        <f>[1]Page1!F31</f>
        <v>0</v>
      </c>
      <c r="G31" s="263" t="s">
        <v>311</v>
      </c>
      <c r="H31" s="264">
        <f>[1]Page1!H31</f>
        <v>0</v>
      </c>
      <c r="I31" s="265">
        <f t="shared" si="4"/>
        <v>0</v>
      </c>
      <c r="J31" s="264">
        <f>[1]Page1!J31</f>
        <v>0</v>
      </c>
      <c r="L31" s="247"/>
      <c r="M31" s="260"/>
      <c r="N31" s="261" t="s">
        <v>309</v>
      </c>
      <c r="O31" s="262"/>
      <c r="P31" s="263" t="s">
        <v>310</v>
      </c>
      <c r="Q31" s="264">
        <f>[1]Page1!Q31</f>
        <v>0</v>
      </c>
      <c r="R31" s="263" t="s">
        <v>311</v>
      </c>
      <c r="S31" s="264">
        <f>[1]Page1!S31</f>
        <v>0</v>
      </c>
      <c r="T31" s="265">
        <f t="shared" si="1"/>
        <v>0</v>
      </c>
      <c r="U31" s="264">
        <f>[1]Page1!U31</f>
        <v>0</v>
      </c>
      <c r="W31" s="247"/>
      <c r="X31" s="260"/>
      <c r="Y31" s="261" t="s">
        <v>309</v>
      </c>
      <c r="Z31" s="262"/>
      <c r="AA31" s="263" t="s">
        <v>310</v>
      </c>
      <c r="AB31" s="264">
        <f>[1]Page1!AB31</f>
        <v>0</v>
      </c>
      <c r="AC31" s="263" t="s">
        <v>311</v>
      </c>
      <c r="AD31" s="264">
        <f>[1]Page1!AD31</f>
        <v>0</v>
      </c>
      <c r="AE31" s="265">
        <f t="shared" si="2"/>
        <v>0</v>
      </c>
      <c r="AF31" s="264">
        <f>[1]Page1!AF31</f>
        <v>0</v>
      </c>
      <c r="AH31" s="247"/>
      <c r="AI31" s="260"/>
      <c r="AJ31" s="261" t="s">
        <v>309</v>
      </c>
      <c r="AK31" s="262"/>
      <c r="AL31" s="263" t="s">
        <v>310</v>
      </c>
      <c r="AM31" s="264">
        <f>[1]Page1!AM31</f>
        <v>0</v>
      </c>
      <c r="AN31" s="263" t="s">
        <v>311</v>
      </c>
      <c r="AO31" s="264">
        <f>[1]Page1!AO31</f>
        <v>0</v>
      </c>
      <c r="AP31" s="265">
        <f t="shared" si="3"/>
        <v>0</v>
      </c>
      <c r="AQ31" s="264">
        <f>[1]Page1!AQ31</f>
        <v>0</v>
      </c>
    </row>
    <row r="32" spans="1:43">
      <c r="A32" s="247"/>
      <c r="B32" s="248"/>
      <c r="C32" s="267" t="s">
        <v>312</v>
      </c>
      <c r="D32" s="268"/>
      <c r="E32" s="251" t="s">
        <v>313</v>
      </c>
      <c r="F32" s="256">
        <f>[1]Page1!F32</f>
        <v>0</v>
      </c>
      <c r="G32" s="251" t="s">
        <v>314</v>
      </c>
      <c r="H32" s="256">
        <f>[1]Page1!H32</f>
        <v>0</v>
      </c>
      <c r="I32" s="258">
        <f t="shared" si="4"/>
        <v>0</v>
      </c>
      <c r="J32" s="256">
        <f>[1]Page1!J32</f>
        <v>0</v>
      </c>
      <c r="L32" s="247"/>
      <c r="M32" s="248"/>
      <c r="N32" s="267" t="s">
        <v>312</v>
      </c>
      <c r="O32" s="268"/>
      <c r="P32" s="251" t="s">
        <v>313</v>
      </c>
      <c r="Q32" s="256">
        <f>[1]Page1!Q32</f>
        <v>0</v>
      </c>
      <c r="R32" s="251" t="s">
        <v>314</v>
      </c>
      <c r="S32" s="256">
        <f>[1]Page1!S32</f>
        <v>0</v>
      </c>
      <c r="T32" s="258">
        <f t="shared" si="1"/>
        <v>0</v>
      </c>
      <c r="U32" s="256">
        <f>[1]Page1!U32</f>
        <v>0</v>
      </c>
      <c r="W32" s="247"/>
      <c r="X32" s="248"/>
      <c r="Y32" s="267" t="s">
        <v>312</v>
      </c>
      <c r="Z32" s="268"/>
      <c r="AA32" s="251" t="s">
        <v>313</v>
      </c>
      <c r="AB32" s="256">
        <f>[1]Page1!AB32</f>
        <v>0</v>
      </c>
      <c r="AC32" s="251" t="s">
        <v>314</v>
      </c>
      <c r="AD32" s="256">
        <f>[1]Page1!AD32</f>
        <v>0</v>
      </c>
      <c r="AE32" s="258">
        <f t="shared" si="2"/>
        <v>0</v>
      </c>
      <c r="AF32" s="256">
        <f>[1]Page1!AF32</f>
        <v>0</v>
      </c>
      <c r="AH32" s="247"/>
      <c r="AI32" s="248"/>
      <c r="AJ32" s="267" t="s">
        <v>312</v>
      </c>
      <c r="AK32" s="268"/>
      <c r="AL32" s="251" t="s">
        <v>313</v>
      </c>
      <c r="AM32" s="256">
        <f>[1]Page1!AM32</f>
        <v>0</v>
      </c>
      <c r="AN32" s="251" t="s">
        <v>314</v>
      </c>
      <c r="AO32" s="256">
        <f>[1]Page1!AO32</f>
        <v>0</v>
      </c>
      <c r="AP32" s="258">
        <f t="shared" si="3"/>
        <v>0</v>
      </c>
      <c r="AQ32" s="256">
        <f>[1]Page1!AQ32</f>
        <v>0</v>
      </c>
    </row>
    <row r="33" spans="1:43">
      <c r="A33" s="247"/>
      <c r="B33" s="248"/>
      <c r="C33" s="249" t="s">
        <v>315</v>
      </c>
      <c r="D33" s="250"/>
      <c r="E33" s="251" t="s">
        <v>316</v>
      </c>
      <c r="F33" s="256"/>
      <c r="G33" s="251" t="s">
        <v>317</v>
      </c>
      <c r="H33" s="256"/>
      <c r="I33" s="258">
        <f t="shared" si="4"/>
        <v>0</v>
      </c>
      <c r="J33" s="256"/>
      <c r="L33" s="247"/>
      <c r="M33" s="248"/>
      <c r="N33" s="249" t="s">
        <v>315</v>
      </c>
      <c r="O33" s="250"/>
      <c r="P33" s="251" t="s">
        <v>316</v>
      </c>
      <c r="Q33" s="256"/>
      <c r="R33" s="251" t="s">
        <v>317</v>
      </c>
      <c r="S33" s="256"/>
      <c r="T33" s="258">
        <f t="shared" si="1"/>
        <v>0</v>
      </c>
      <c r="U33" s="256"/>
      <c r="W33" s="247"/>
      <c r="X33" s="248"/>
      <c r="Y33" s="249" t="s">
        <v>315</v>
      </c>
      <c r="Z33" s="250"/>
      <c r="AA33" s="251" t="s">
        <v>316</v>
      </c>
      <c r="AB33" s="256">
        <f>[1]Page1!AB33</f>
        <v>0</v>
      </c>
      <c r="AC33" s="251" t="s">
        <v>317</v>
      </c>
      <c r="AD33" s="256">
        <f>[1]Page1!AD33</f>
        <v>0</v>
      </c>
      <c r="AE33" s="258">
        <f t="shared" si="2"/>
        <v>0</v>
      </c>
      <c r="AF33" s="256">
        <f>[1]Page1!AF33</f>
        <v>0</v>
      </c>
      <c r="AH33" s="247"/>
      <c r="AI33" s="248"/>
      <c r="AJ33" s="249" t="s">
        <v>315</v>
      </c>
      <c r="AK33" s="250"/>
      <c r="AL33" s="251" t="s">
        <v>316</v>
      </c>
      <c r="AM33" s="256">
        <f>[1]Page1!AM33</f>
        <v>0</v>
      </c>
      <c r="AN33" s="251" t="s">
        <v>317</v>
      </c>
      <c r="AO33" s="256">
        <f>[1]Page1!AO33</f>
        <v>0</v>
      </c>
      <c r="AP33" s="258">
        <f t="shared" si="3"/>
        <v>0</v>
      </c>
      <c r="AQ33" s="256">
        <f>[1]Page1!AQ33</f>
        <v>0</v>
      </c>
    </row>
    <row r="34" spans="1:43">
      <c r="A34" s="247"/>
      <c r="B34" s="248"/>
      <c r="C34" s="249" t="s">
        <v>318</v>
      </c>
      <c r="D34" s="250"/>
      <c r="E34" s="251" t="s">
        <v>319</v>
      </c>
      <c r="F34" s="256">
        <f>[1]Page1!F34</f>
        <v>0</v>
      </c>
      <c r="G34" s="251" t="s">
        <v>320</v>
      </c>
      <c r="H34" s="256">
        <f>[1]Page1!H34</f>
        <v>0</v>
      </c>
      <c r="I34" s="258">
        <f t="shared" si="4"/>
        <v>0</v>
      </c>
      <c r="J34" s="256">
        <f>[1]Page1!J34</f>
        <v>0</v>
      </c>
      <c r="L34" s="247"/>
      <c r="M34" s="248"/>
      <c r="N34" s="249" t="s">
        <v>318</v>
      </c>
      <c r="O34" s="250"/>
      <c r="P34" s="251" t="s">
        <v>319</v>
      </c>
      <c r="Q34" s="256">
        <f>[1]Page1!Q34</f>
        <v>0</v>
      </c>
      <c r="R34" s="251" t="s">
        <v>320</v>
      </c>
      <c r="S34" s="256">
        <f>[1]Page1!S34</f>
        <v>0</v>
      </c>
      <c r="T34" s="258">
        <f t="shared" si="1"/>
        <v>0</v>
      </c>
      <c r="U34" s="256">
        <f>[1]Page1!U34</f>
        <v>0</v>
      </c>
      <c r="W34" s="247"/>
      <c r="X34" s="248"/>
      <c r="Y34" s="249" t="s">
        <v>318</v>
      </c>
      <c r="Z34" s="250"/>
      <c r="AA34" s="251" t="s">
        <v>319</v>
      </c>
      <c r="AB34" s="256">
        <f>[1]Page1!AB34</f>
        <v>0</v>
      </c>
      <c r="AC34" s="251" t="s">
        <v>320</v>
      </c>
      <c r="AD34" s="256">
        <f>[1]Page1!AD34</f>
        <v>0</v>
      </c>
      <c r="AE34" s="258">
        <f t="shared" si="2"/>
        <v>0</v>
      </c>
      <c r="AF34" s="256">
        <f>[1]Page1!AF34</f>
        <v>0</v>
      </c>
      <c r="AH34" s="247"/>
      <c r="AI34" s="248"/>
      <c r="AJ34" s="249" t="s">
        <v>318</v>
      </c>
      <c r="AK34" s="250"/>
      <c r="AL34" s="251" t="s">
        <v>319</v>
      </c>
      <c r="AM34" s="256">
        <f>[1]Page1!AM34</f>
        <v>0</v>
      </c>
      <c r="AN34" s="251" t="s">
        <v>320</v>
      </c>
      <c r="AO34" s="256">
        <f>[1]Page1!AO34</f>
        <v>0</v>
      </c>
      <c r="AP34" s="258">
        <f t="shared" si="3"/>
        <v>0</v>
      </c>
      <c r="AQ34" s="256">
        <f>[1]Page1!AQ34</f>
        <v>0</v>
      </c>
    </row>
    <row r="35" spans="1:43">
      <c r="A35" s="247"/>
      <c r="B35" s="248"/>
      <c r="C35" s="249" t="s">
        <v>321</v>
      </c>
      <c r="D35" s="250"/>
      <c r="E35" s="251" t="s">
        <v>322</v>
      </c>
      <c r="F35" s="256">
        <f>[1]Page1!F35</f>
        <v>0</v>
      </c>
      <c r="G35" s="251" t="s">
        <v>323</v>
      </c>
      <c r="H35" s="256">
        <f>[1]Page1!H35</f>
        <v>0</v>
      </c>
      <c r="I35" s="258">
        <f t="shared" si="4"/>
        <v>0</v>
      </c>
      <c r="J35" s="256">
        <f>[1]Page1!J35</f>
        <v>0</v>
      </c>
      <c r="L35" s="247"/>
      <c r="M35" s="248"/>
      <c r="N35" s="249" t="s">
        <v>321</v>
      </c>
      <c r="O35" s="250"/>
      <c r="P35" s="251" t="s">
        <v>322</v>
      </c>
      <c r="Q35" s="256">
        <f>[1]Page1!Q35</f>
        <v>0</v>
      </c>
      <c r="R35" s="251" t="s">
        <v>323</v>
      </c>
      <c r="S35" s="256">
        <f>[1]Page1!S35</f>
        <v>0</v>
      </c>
      <c r="T35" s="258">
        <f t="shared" si="1"/>
        <v>0</v>
      </c>
      <c r="U35" s="256">
        <f>[1]Page1!U35</f>
        <v>0</v>
      </c>
      <c r="W35" s="247"/>
      <c r="X35" s="248"/>
      <c r="Y35" s="249" t="s">
        <v>321</v>
      </c>
      <c r="Z35" s="250"/>
      <c r="AA35" s="251" t="s">
        <v>322</v>
      </c>
      <c r="AB35" s="256">
        <f>[1]Page1!AB35</f>
        <v>0</v>
      </c>
      <c r="AC35" s="251" t="s">
        <v>323</v>
      </c>
      <c r="AD35" s="256">
        <f>[1]Page1!AD35</f>
        <v>0</v>
      </c>
      <c r="AE35" s="258">
        <f t="shared" si="2"/>
        <v>0</v>
      </c>
      <c r="AF35" s="256">
        <f>[1]Page1!AF35</f>
        <v>0</v>
      </c>
      <c r="AH35" s="247"/>
      <c r="AI35" s="248"/>
      <c r="AJ35" s="249" t="s">
        <v>321</v>
      </c>
      <c r="AK35" s="250"/>
      <c r="AL35" s="251" t="s">
        <v>322</v>
      </c>
      <c r="AM35" s="256">
        <f>[1]Page1!AM35</f>
        <v>0</v>
      </c>
      <c r="AN35" s="251" t="s">
        <v>323</v>
      </c>
      <c r="AO35" s="256">
        <f>[1]Page1!AO35</f>
        <v>0</v>
      </c>
      <c r="AP35" s="258">
        <f t="shared" si="3"/>
        <v>0</v>
      </c>
      <c r="AQ35" s="256">
        <f>[1]Page1!AQ35</f>
        <v>0</v>
      </c>
    </row>
    <row r="36" spans="1:43">
      <c r="A36" s="247"/>
      <c r="B36" s="248"/>
      <c r="C36" s="249" t="s">
        <v>324</v>
      </c>
      <c r="D36" s="250"/>
      <c r="E36" s="251" t="s">
        <v>325</v>
      </c>
      <c r="F36" s="256">
        <f>[1]Page1!F36</f>
        <v>0</v>
      </c>
      <c r="G36" s="251" t="s">
        <v>326</v>
      </c>
      <c r="H36" s="256">
        <f>[1]Page1!H36</f>
        <v>0</v>
      </c>
      <c r="I36" s="258">
        <f t="shared" si="4"/>
        <v>0</v>
      </c>
      <c r="J36" s="256">
        <f>[1]Page1!J36</f>
        <v>0</v>
      </c>
      <c r="L36" s="247"/>
      <c r="M36" s="248"/>
      <c r="N36" s="249" t="s">
        <v>324</v>
      </c>
      <c r="O36" s="250"/>
      <c r="P36" s="251" t="s">
        <v>325</v>
      </c>
      <c r="Q36" s="256">
        <f>[1]Page1!Q36</f>
        <v>0</v>
      </c>
      <c r="R36" s="251" t="s">
        <v>326</v>
      </c>
      <c r="S36" s="256">
        <f>[1]Page1!S36</f>
        <v>0</v>
      </c>
      <c r="T36" s="258">
        <f t="shared" si="1"/>
        <v>0</v>
      </c>
      <c r="U36" s="256">
        <f>[1]Page1!U36</f>
        <v>0</v>
      </c>
      <c r="W36" s="247"/>
      <c r="X36" s="248"/>
      <c r="Y36" s="249" t="s">
        <v>324</v>
      </c>
      <c r="Z36" s="250"/>
      <c r="AA36" s="251" t="s">
        <v>325</v>
      </c>
      <c r="AB36" s="256">
        <f>[1]Page1!AB36</f>
        <v>0</v>
      </c>
      <c r="AC36" s="251" t="s">
        <v>326</v>
      </c>
      <c r="AD36" s="256">
        <f>[1]Page1!AD36</f>
        <v>0</v>
      </c>
      <c r="AE36" s="258">
        <f t="shared" si="2"/>
        <v>0</v>
      </c>
      <c r="AF36" s="256">
        <f>[1]Page1!AF36</f>
        <v>0</v>
      </c>
      <c r="AH36" s="247"/>
      <c r="AI36" s="248"/>
      <c r="AJ36" s="249" t="s">
        <v>324</v>
      </c>
      <c r="AK36" s="250"/>
      <c r="AL36" s="251" t="s">
        <v>325</v>
      </c>
      <c r="AM36" s="256">
        <f>[1]Page1!AM36</f>
        <v>0</v>
      </c>
      <c r="AN36" s="251" t="s">
        <v>326</v>
      </c>
      <c r="AO36" s="256">
        <f>[1]Page1!AO36</f>
        <v>0</v>
      </c>
      <c r="AP36" s="258">
        <f t="shared" si="3"/>
        <v>0</v>
      </c>
      <c r="AQ36" s="256">
        <f>[1]Page1!AQ36</f>
        <v>0</v>
      </c>
    </row>
    <row r="37" spans="1:43" ht="17" thickBot="1">
      <c r="A37" s="247"/>
      <c r="B37" s="248"/>
      <c r="C37" s="249" t="s">
        <v>327</v>
      </c>
      <c r="D37" s="250"/>
      <c r="E37" s="251" t="s">
        <v>328</v>
      </c>
      <c r="F37" s="269"/>
      <c r="G37" s="251" t="s">
        <v>329</v>
      </c>
      <c r="H37" s="269">
        <f>[1]Page1!H37</f>
        <v>0</v>
      </c>
      <c r="I37" s="270">
        <f t="shared" si="4"/>
        <v>0</v>
      </c>
      <c r="J37" s="269"/>
      <c r="L37" s="247"/>
      <c r="M37" s="248"/>
      <c r="N37" s="249" t="s">
        <v>327</v>
      </c>
      <c r="O37" s="250"/>
      <c r="P37" s="251" t="s">
        <v>328</v>
      </c>
      <c r="Q37" s="269"/>
      <c r="R37" s="251" t="s">
        <v>329</v>
      </c>
      <c r="S37" s="269">
        <f>[1]Page1!S37</f>
        <v>0</v>
      </c>
      <c r="T37" s="270">
        <f t="shared" si="1"/>
        <v>0</v>
      </c>
      <c r="U37" s="269"/>
      <c r="W37" s="247"/>
      <c r="X37" s="248"/>
      <c r="Y37" s="249" t="s">
        <v>327</v>
      </c>
      <c r="Z37" s="250"/>
      <c r="AA37" s="251" t="s">
        <v>328</v>
      </c>
      <c r="AB37" s="269">
        <f>[1]Page1!AB37</f>
        <v>0</v>
      </c>
      <c r="AC37" s="251" t="s">
        <v>329</v>
      </c>
      <c r="AD37" s="269">
        <f>[1]Page1!AD37</f>
        <v>0</v>
      </c>
      <c r="AE37" s="270">
        <f t="shared" si="2"/>
        <v>0</v>
      </c>
      <c r="AF37" s="269">
        <f>[1]Page1!AF37</f>
        <v>0</v>
      </c>
      <c r="AH37" s="247"/>
      <c r="AI37" s="248"/>
      <c r="AJ37" s="249" t="s">
        <v>327</v>
      </c>
      <c r="AK37" s="250"/>
      <c r="AL37" s="251" t="s">
        <v>328</v>
      </c>
      <c r="AM37" s="269">
        <f>[1]Page1!AM37</f>
        <v>0</v>
      </c>
      <c r="AN37" s="251" t="s">
        <v>329</v>
      </c>
      <c r="AO37" s="269">
        <f>[1]Page1!AO37</f>
        <v>0</v>
      </c>
      <c r="AP37" s="270">
        <f t="shared" si="3"/>
        <v>0</v>
      </c>
      <c r="AQ37" s="269">
        <f>[1]Page1!AQ37</f>
        <v>0</v>
      </c>
    </row>
    <row r="38" spans="1:43" s="612" customFormat="1" ht="17" thickBot="1">
      <c r="A38" s="606"/>
      <c r="B38" s="607"/>
      <c r="C38" s="608"/>
      <c r="D38" s="609" t="s">
        <v>330</v>
      </c>
      <c r="E38" s="610" t="s">
        <v>331</v>
      </c>
      <c r="F38" s="611">
        <f>SUM(F18:F37)</f>
        <v>0</v>
      </c>
      <c r="G38" s="610" t="s">
        <v>332</v>
      </c>
      <c r="H38" s="611">
        <f>SUM(H18:H37)</f>
        <v>0</v>
      </c>
      <c r="I38" s="611">
        <f>SUM(I16:I37)</f>
        <v>0</v>
      </c>
      <c r="J38" s="611">
        <f>SUM(J18:J37)</f>
        <v>0</v>
      </c>
      <c r="L38" s="606"/>
      <c r="M38" s="607"/>
      <c r="N38" s="608"/>
      <c r="O38" s="609" t="s">
        <v>330</v>
      </c>
      <c r="P38" s="610" t="s">
        <v>331</v>
      </c>
      <c r="Q38" s="611">
        <f>SUM(Q18:Q37)</f>
        <v>0</v>
      </c>
      <c r="R38" s="610" t="s">
        <v>332</v>
      </c>
      <c r="S38" s="611">
        <f>SUM(S18:S37)</f>
        <v>0</v>
      </c>
      <c r="T38" s="611">
        <f>SUM(T16:T37)</f>
        <v>0</v>
      </c>
      <c r="U38" s="611">
        <f>SUM(U18:U37)</f>
        <v>0</v>
      </c>
      <c r="W38" s="606"/>
      <c r="X38" s="607"/>
      <c r="Y38" s="608"/>
      <c r="Z38" s="609" t="s">
        <v>330</v>
      </c>
      <c r="AA38" s="610" t="s">
        <v>331</v>
      </c>
      <c r="AB38" s="611">
        <f>SUM(AB18:AB37)</f>
        <v>0</v>
      </c>
      <c r="AC38" s="610" t="s">
        <v>332</v>
      </c>
      <c r="AD38" s="611">
        <f>SUM(AD18:AD37)</f>
        <v>0</v>
      </c>
      <c r="AE38" s="611">
        <f>SUM(AE16:AE37)</f>
        <v>0</v>
      </c>
      <c r="AF38" s="611">
        <f>SUM(AF18:AF37)</f>
        <v>0</v>
      </c>
      <c r="AH38" s="606"/>
      <c r="AI38" s="607"/>
      <c r="AJ38" s="608"/>
      <c r="AK38" s="609" t="s">
        <v>330</v>
      </c>
      <c r="AL38" s="610" t="s">
        <v>331</v>
      </c>
      <c r="AM38" s="611">
        <f>SUM(AM18:AM37)</f>
        <v>0</v>
      </c>
      <c r="AN38" s="610" t="s">
        <v>332</v>
      </c>
      <c r="AO38" s="611">
        <f>SUM(AO18:AO37)</f>
        <v>0</v>
      </c>
      <c r="AP38" s="611">
        <f>SUM(AP16:AP37)</f>
        <v>0</v>
      </c>
      <c r="AQ38" s="611">
        <f>SUM(AQ18:AQ37)</f>
        <v>0</v>
      </c>
    </row>
    <row r="39" spans="1:43">
      <c r="A39" s="271"/>
      <c r="B39" s="272"/>
      <c r="C39" s="245" t="s">
        <v>333</v>
      </c>
      <c r="D39" s="250"/>
      <c r="E39" s="251" t="s">
        <v>334</v>
      </c>
      <c r="F39" s="758">
        <f>[1]Page1!F39</f>
        <v>0</v>
      </c>
      <c r="G39" s="251"/>
      <c r="H39" s="758">
        <f>[1]Page1!H39</f>
        <v>0</v>
      </c>
      <c r="I39" s="761">
        <f t="shared" si="4"/>
        <v>0</v>
      </c>
      <c r="J39" s="758">
        <f>[1]Page1!J39</f>
        <v>0</v>
      </c>
      <c r="L39" s="271"/>
      <c r="M39" s="272"/>
      <c r="N39" s="245" t="s">
        <v>333</v>
      </c>
      <c r="O39" s="250"/>
      <c r="P39" s="251" t="s">
        <v>334</v>
      </c>
      <c r="Q39" s="758">
        <f>[1]Page1!Q39</f>
        <v>0</v>
      </c>
      <c r="R39" s="251"/>
      <c r="S39" s="758">
        <f>[1]Page1!S39</f>
        <v>0</v>
      </c>
      <c r="T39" s="761">
        <f t="shared" ref="T39:T50" si="5">-S39+Q39</f>
        <v>0</v>
      </c>
      <c r="U39" s="758">
        <f>[1]Page1!U39</f>
        <v>0</v>
      </c>
      <c r="W39" s="271"/>
      <c r="X39" s="272"/>
      <c r="Y39" s="245" t="s">
        <v>333</v>
      </c>
      <c r="Z39" s="250"/>
      <c r="AA39" s="251" t="s">
        <v>334</v>
      </c>
      <c r="AB39" s="758">
        <f>[1]Page1!AB39</f>
        <v>0</v>
      </c>
      <c r="AC39" s="251"/>
      <c r="AD39" s="758">
        <f>[1]Page1!AD39</f>
        <v>0</v>
      </c>
      <c r="AE39" s="761">
        <f t="shared" ref="AE39:AE50" si="6">-AD39+AB39</f>
        <v>0</v>
      </c>
      <c r="AF39" s="758">
        <f>[1]Page1!AF39</f>
        <v>0</v>
      </c>
      <c r="AH39" s="271"/>
      <c r="AI39" s="272"/>
      <c r="AJ39" s="245" t="s">
        <v>333</v>
      </c>
      <c r="AK39" s="250"/>
      <c r="AL39" s="251" t="s">
        <v>334</v>
      </c>
      <c r="AM39" s="758">
        <f>[1]Page1!AM39</f>
        <v>0</v>
      </c>
      <c r="AN39" s="251"/>
      <c r="AO39" s="758">
        <f>[1]Page1!AO39</f>
        <v>0</v>
      </c>
      <c r="AP39" s="761">
        <f t="shared" ref="AP39:AP50" si="7">-AO39+AM39</f>
        <v>0</v>
      </c>
      <c r="AQ39" s="758">
        <f>[1]Page1!AQ39</f>
        <v>0</v>
      </c>
    </row>
    <row r="40" spans="1:43">
      <c r="A40" s="271"/>
      <c r="B40" s="272"/>
      <c r="C40" s="245" t="s">
        <v>335</v>
      </c>
      <c r="D40" s="250"/>
      <c r="E40" s="251" t="s">
        <v>336</v>
      </c>
      <c r="F40" s="758">
        <f>[1]Page1!F40</f>
        <v>0</v>
      </c>
      <c r="G40" s="251"/>
      <c r="H40" s="758">
        <f>[1]Page1!H40</f>
        <v>0</v>
      </c>
      <c r="I40" s="258">
        <f t="shared" si="4"/>
        <v>0</v>
      </c>
      <c r="J40" s="758">
        <f>[1]Page1!J40</f>
        <v>0</v>
      </c>
      <c r="L40" s="271"/>
      <c r="M40" s="272"/>
      <c r="N40" s="245" t="s">
        <v>335</v>
      </c>
      <c r="O40" s="250"/>
      <c r="P40" s="251" t="s">
        <v>336</v>
      </c>
      <c r="Q40" s="758">
        <f>[1]Page1!Q40</f>
        <v>0</v>
      </c>
      <c r="R40" s="251"/>
      <c r="S40" s="758">
        <f>[1]Page1!S40</f>
        <v>0</v>
      </c>
      <c r="T40" s="258">
        <f t="shared" si="5"/>
        <v>0</v>
      </c>
      <c r="U40" s="758">
        <f>[1]Page1!U40</f>
        <v>0</v>
      </c>
      <c r="W40" s="271"/>
      <c r="X40" s="272"/>
      <c r="Y40" s="245" t="s">
        <v>335</v>
      </c>
      <c r="Z40" s="250"/>
      <c r="AA40" s="251" t="s">
        <v>336</v>
      </c>
      <c r="AB40" s="758">
        <f>[1]Page1!AB40</f>
        <v>0</v>
      </c>
      <c r="AC40" s="251"/>
      <c r="AD40" s="758">
        <f>[1]Page1!AD40</f>
        <v>0</v>
      </c>
      <c r="AE40" s="258">
        <f t="shared" si="6"/>
        <v>0</v>
      </c>
      <c r="AF40" s="758">
        <f>[1]Page1!AF40</f>
        <v>0</v>
      </c>
      <c r="AH40" s="271"/>
      <c r="AI40" s="272"/>
      <c r="AJ40" s="245" t="s">
        <v>335</v>
      </c>
      <c r="AK40" s="250"/>
      <c r="AL40" s="251" t="s">
        <v>336</v>
      </c>
      <c r="AM40" s="758">
        <f>[1]Page1!AM40</f>
        <v>0</v>
      </c>
      <c r="AN40" s="251"/>
      <c r="AO40" s="758">
        <f>[1]Page1!AO40</f>
        <v>0</v>
      </c>
      <c r="AP40" s="258">
        <f t="shared" si="7"/>
        <v>0</v>
      </c>
      <c r="AQ40" s="758">
        <f>[1]Page1!AQ40</f>
        <v>0</v>
      </c>
    </row>
    <row r="41" spans="1:43">
      <c r="A41" s="271"/>
      <c r="B41" s="272"/>
      <c r="C41" s="245" t="s">
        <v>337</v>
      </c>
      <c r="D41" s="250"/>
      <c r="E41" s="251" t="s">
        <v>338</v>
      </c>
      <c r="F41" s="758">
        <f>[1]Page1!F41</f>
        <v>0</v>
      </c>
      <c r="G41" s="251"/>
      <c r="H41" s="758">
        <f>[1]Page1!H41</f>
        <v>0</v>
      </c>
      <c r="I41" s="258">
        <f t="shared" si="4"/>
        <v>0</v>
      </c>
      <c r="J41" s="758">
        <f>[1]Page1!J41</f>
        <v>0</v>
      </c>
      <c r="L41" s="271"/>
      <c r="M41" s="272"/>
      <c r="N41" s="245" t="s">
        <v>337</v>
      </c>
      <c r="O41" s="250"/>
      <c r="P41" s="251" t="s">
        <v>338</v>
      </c>
      <c r="Q41" s="758">
        <f>[1]Page1!Q41</f>
        <v>0</v>
      </c>
      <c r="R41" s="251"/>
      <c r="S41" s="758">
        <f>[1]Page1!S41</f>
        <v>0</v>
      </c>
      <c r="T41" s="258">
        <f t="shared" si="5"/>
        <v>0</v>
      </c>
      <c r="U41" s="758">
        <f>[1]Page1!U41</f>
        <v>0</v>
      </c>
      <c r="W41" s="271"/>
      <c r="X41" s="272"/>
      <c r="Y41" s="245" t="s">
        <v>337</v>
      </c>
      <c r="Z41" s="250"/>
      <c r="AA41" s="251" t="s">
        <v>338</v>
      </c>
      <c r="AB41" s="758">
        <f>[1]Page1!AB41</f>
        <v>0</v>
      </c>
      <c r="AC41" s="251"/>
      <c r="AD41" s="758">
        <f>[1]Page1!AD41</f>
        <v>0</v>
      </c>
      <c r="AE41" s="258">
        <f t="shared" si="6"/>
        <v>0</v>
      </c>
      <c r="AF41" s="758">
        <f>[1]Page1!AF41</f>
        <v>0</v>
      </c>
      <c r="AH41" s="271"/>
      <c r="AI41" s="272"/>
      <c r="AJ41" s="245" t="s">
        <v>337</v>
      </c>
      <c r="AK41" s="250"/>
      <c r="AL41" s="251" t="s">
        <v>338</v>
      </c>
      <c r="AM41" s="758">
        <f>[1]Page1!AM41</f>
        <v>0</v>
      </c>
      <c r="AN41" s="251"/>
      <c r="AO41" s="758">
        <f>[1]Page1!AO41</f>
        <v>0</v>
      </c>
      <c r="AP41" s="258">
        <f t="shared" si="7"/>
        <v>0</v>
      </c>
      <c r="AQ41" s="758">
        <f>[1]Page1!AQ41</f>
        <v>0</v>
      </c>
    </row>
    <row r="42" spans="1:43">
      <c r="A42" s="271"/>
      <c r="B42" s="272"/>
      <c r="C42" s="245" t="s">
        <v>339</v>
      </c>
      <c r="D42" s="250"/>
      <c r="E42" s="251" t="s">
        <v>340</v>
      </c>
      <c r="F42" s="758">
        <f>[1]Page1!F42</f>
        <v>0</v>
      </c>
      <c r="G42" s="251"/>
      <c r="H42" s="758">
        <f>[1]Page1!H42</f>
        <v>0</v>
      </c>
      <c r="I42" s="258">
        <f t="shared" si="4"/>
        <v>0</v>
      </c>
      <c r="J42" s="758">
        <f>[1]Page1!J42</f>
        <v>0</v>
      </c>
      <c r="L42" s="271"/>
      <c r="M42" s="272"/>
      <c r="N42" s="245" t="s">
        <v>339</v>
      </c>
      <c r="O42" s="250"/>
      <c r="P42" s="251" t="s">
        <v>340</v>
      </c>
      <c r="Q42" s="758">
        <f>[1]Page1!Q42</f>
        <v>0</v>
      </c>
      <c r="R42" s="251"/>
      <c r="S42" s="758">
        <f>[1]Page1!S42</f>
        <v>0</v>
      </c>
      <c r="T42" s="258">
        <f t="shared" si="5"/>
        <v>0</v>
      </c>
      <c r="U42" s="758">
        <f>[1]Page1!U42</f>
        <v>0</v>
      </c>
      <c r="W42" s="271"/>
      <c r="X42" s="272"/>
      <c r="Y42" s="245" t="s">
        <v>339</v>
      </c>
      <c r="Z42" s="250"/>
      <c r="AA42" s="251" t="s">
        <v>340</v>
      </c>
      <c r="AB42" s="758">
        <f>[1]Page1!AB42</f>
        <v>0</v>
      </c>
      <c r="AC42" s="251"/>
      <c r="AD42" s="758">
        <f>[1]Page1!AD42</f>
        <v>0</v>
      </c>
      <c r="AE42" s="258">
        <f t="shared" si="6"/>
        <v>0</v>
      </c>
      <c r="AF42" s="758">
        <f>[1]Page1!AF42</f>
        <v>0</v>
      </c>
      <c r="AH42" s="271"/>
      <c r="AI42" s="272"/>
      <c r="AJ42" s="245" t="s">
        <v>339</v>
      </c>
      <c r="AK42" s="250"/>
      <c r="AL42" s="251" t="s">
        <v>340</v>
      </c>
      <c r="AM42" s="758">
        <f>[1]Page1!AM42</f>
        <v>0</v>
      </c>
      <c r="AN42" s="251"/>
      <c r="AO42" s="758">
        <f>[1]Page1!AO42</f>
        <v>0</v>
      </c>
      <c r="AP42" s="258">
        <f t="shared" si="7"/>
        <v>0</v>
      </c>
      <c r="AQ42" s="758">
        <f>[1]Page1!AQ42</f>
        <v>0</v>
      </c>
    </row>
    <row r="43" spans="1:43">
      <c r="A43" s="271"/>
      <c r="B43" s="273"/>
      <c r="C43" s="274" t="s">
        <v>341</v>
      </c>
      <c r="D43" s="275"/>
      <c r="E43" s="251" t="s">
        <v>342</v>
      </c>
      <c r="F43" s="758">
        <f>[1]Page1!F43</f>
        <v>0</v>
      </c>
      <c r="G43" s="251"/>
      <c r="H43" s="758">
        <f>[1]Page1!H43</f>
        <v>0</v>
      </c>
      <c r="I43" s="258">
        <f t="shared" si="4"/>
        <v>0</v>
      </c>
      <c r="J43" s="758">
        <f>[1]Page1!J43</f>
        <v>0</v>
      </c>
      <c r="L43" s="271"/>
      <c r="M43" s="273"/>
      <c r="N43" s="274" t="s">
        <v>341</v>
      </c>
      <c r="O43" s="275"/>
      <c r="P43" s="251" t="s">
        <v>342</v>
      </c>
      <c r="Q43" s="758">
        <f>[1]Page1!Q43</f>
        <v>0</v>
      </c>
      <c r="R43" s="251"/>
      <c r="S43" s="758">
        <f>[1]Page1!S43</f>
        <v>0</v>
      </c>
      <c r="T43" s="258">
        <f t="shared" si="5"/>
        <v>0</v>
      </c>
      <c r="U43" s="758">
        <f>[1]Page1!U43</f>
        <v>0</v>
      </c>
      <c r="W43" s="271"/>
      <c r="X43" s="273"/>
      <c r="Y43" s="274" t="s">
        <v>341</v>
      </c>
      <c r="Z43" s="275"/>
      <c r="AA43" s="251" t="s">
        <v>342</v>
      </c>
      <c r="AB43" s="758">
        <f>[1]Page1!AB43</f>
        <v>0</v>
      </c>
      <c r="AC43" s="251"/>
      <c r="AD43" s="758">
        <f>[1]Page1!AD43</f>
        <v>0</v>
      </c>
      <c r="AE43" s="258">
        <f t="shared" si="6"/>
        <v>0</v>
      </c>
      <c r="AF43" s="758">
        <f>[1]Page1!AF43</f>
        <v>0</v>
      </c>
      <c r="AH43" s="271"/>
      <c r="AI43" s="273"/>
      <c r="AJ43" s="274" t="s">
        <v>341</v>
      </c>
      <c r="AK43" s="275"/>
      <c r="AL43" s="251" t="s">
        <v>342</v>
      </c>
      <c r="AM43" s="758">
        <f>[1]Page1!AM43</f>
        <v>0</v>
      </c>
      <c r="AN43" s="251"/>
      <c r="AO43" s="758">
        <f>[1]Page1!AO43</f>
        <v>0</v>
      </c>
      <c r="AP43" s="258">
        <f t="shared" si="7"/>
        <v>0</v>
      </c>
      <c r="AQ43" s="758">
        <f>[1]Page1!AQ43</f>
        <v>0</v>
      </c>
    </row>
    <row r="44" spans="1:43">
      <c r="A44" s="271"/>
      <c r="B44" s="276"/>
      <c r="C44" s="274" t="s">
        <v>343</v>
      </c>
      <c r="D44" s="275"/>
      <c r="E44" s="277" t="s">
        <v>344</v>
      </c>
      <c r="F44" s="759"/>
      <c r="G44" s="277"/>
      <c r="H44" s="759">
        <f>[1]Page1!H44</f>
        <v>0</v>
      </c>
      <c r="I44" s="762">
        <f t="shared" si="4"/>
        <v>0</v>
      </c>
      <c r="J44" s="759">
        <f>[1]Page1!J44</f>
        <v>0</v>
      </c>
      <c r="L44" s="271"/>
      <c r="M44" s="276"/>
      <c r="N44" s="274" t="s">
        <v>343</v>
      </c>
      <c r="O44" s="275"/>
      <c r="P44" s="277" t="s">
        <v>344</v>
      </c>
      <c r="Q44" s="759">
        <f>[1]Page1!Q44</f>
        <v>0</v>
      </c>
      <c r="R44" s="277"/>
      <c r="S44" s="759">
        <f>[1]Page1!S44</f>
        <v>0</v>
      </c>
      <c r="T44" s="762">
        <f t="shared" si="5"/>
        <v>0</v>
      </c>
      <c r="U44" s="759">
        <f>[1]Page1!U44</f>
        <v>0</v>
      </c>
      <c r="W44" s="271"/>
      <c r="X44" s="276"/>
      <c r="Y44" s="274" t="s">
        <v>343</v>
      </c>
      <c r="Z44" s="275"/>
      <c r="AA44" s="277" t="s">
        <v>344</v>
      </c>
      <c r="AB44" s="759">
        <f>[1]Page1!AB44</f>
        <v>0</v>
      </c>
      <c r="AC44" s="277"/>
      <c r="AD44" s="759">
        <f>[1]Page1!AD44</f>
        <v>0</v>
      </c>
      <c r="AE44" s="762">
        <f t="shared" si="6"/>
        <v>0</v>
      </c>
      <c r="AF44" s="759">
        <f>[1]Page1!AF44</f>
        <v>0</v>
      </c>
      <c r="AH44" s="271"/>
      <c r="AI44" s="276"/>
      <c r="AJ44" s="274" t="s">
        <v>343</v>
      </c>
      <c r="AK44" s="275"/>
      <c r="AL44" s="277" t="s">
        <v>344</v>
      </c>
      <c r="AM44" s="759">
        <f>[1]Page1!AM44</f>
        <v>0</v>
      </c>
      <c r="AN44" s="277"/>
      <c r="AO44" s="759">
        <f>[1]Page1!AO44</f>
        <v>0</v>
      </c>
      <c r="AP44" s="762">
        <f t="shared" si="7"/>
        <v>0</v>
      </c>
      <c r="AQ44" s="759">
        <f>[1]Page1!AQ44</f>
        <v>0</v>
      </c>
    </row>
    <row r="45" spans="1:43">
      <c r="A45" s="271"/>
      <c r="B45" s="278"/>
      <c r="C45" s="245" t="s">
        <v>345</v>
      </c>
      <c r="D45" s="250"/>
      <c r="E45" s="251" t="s">
        <v>346</v>
      </c>
      <c r="F45" s="758"/>
      <c r="G45" s="251" t="s">
        <v>347</v>
      </c>
      <c r="H45" s="758"/>
      <c r="I45" s="258">
        <f t="shared" si="4"/>
        <v>0</v>
      </c>
      <c r="J45" s="758"/>
      <c r="L45" s="271"/>
      <c r="M45" s="278"/>
      <c r="N45" s="245" t="s">
        <v>345</v>
      </c>
      <c r="O45" s="250"/>
      <c r="P45" s="251" t="s">
        <v>346</v>
      </c>
      <c r="Q45" s="758"/>
      <c r="R45" s="251" t="s">
        <v>347</v>
      </c>
      <c r="S45" s="758"/>
      <c r="T45" s="258">
        <f t="shared" si="5"/>
        <v>0</v>
      </c>
      <c r="U45" s="758"/>
      <c r="W45" s="271"/>
      <c r="X45" s="278"/>
      <c r="Y45" s="245" t="s">
        <v>345</v>
      </c>
      <c r="Z45" s="250"/>
      <c r="AA45" s="251" t="s">
        <v>346</v>
      </c>
      <c r="AB45" s="758">
        <f>[1]Page1!AB45</f>
        <v>0</v>
      </c>
      <c r="AC45" s="251" t="s">
        <v>347</v>
      </c>
      <c r="AD45" s="758">
        <f>[1]Page1!AD45</f>
        <v>0</v>
      </c>
      <c r="AE45" s="258">
        <f t="shared" si="6"/>
        <v>0</v>
      </c>
      <c r="AF45" s="758">
        <f>[1]Page1!AF45</f>
        <v>0</v>
      </c>
      <c r="AH45" s="271"/>
      <c r="AI45" s="278"/>
      <c r="AJ45" s="245" t="s">
        <v>345</v>
      </c>
      <c r="AK45" s="250"/>
      <c r="AL45" s="251" t="s">
        <v>346</v>
      </c>
      <c r="AM45" s="758">
        <f>[1]Page1!AM45</f>
        <v>0</v>
      </c>
      <c r="AN45" s="251" t="s">
        <v>347</v>
      </c>
      <c r="AO45" s="758">
        <f>[1]Page1!AO45</f>
        <v>0</v>
      </c>
      <c r="AP45" s="258">
        <f t="shared" si="7"/>
        <v>0</v>
      </c>
      <c r="AQ45" s="758">
        <f>[1]Page1!AQ45</f>
        <v>0</v>
      </c>
    </row>
    <row r="46" spans="1:43">
      <c r="A46" s="271"/>
      <c r="B46" s="272"/>
      <c r="C46" s="245" t="s">
        <v>348</v>
      </c>
      <c r="D46" s="250"/>
      <c r="E46" s="251" t="s">
        <v>349</v>
      </c>
      <c r="F46" s="758"/>
      <c r="G46" s="251"/>
      <c r="H46" s="758">
        <f>[1]Page1!H46</f>
        <v>0</v>
      </c>
      <c r="I46" s="258">
        <f t="shared" si="4"/>
        <v>0</v>
      </c>
      <c r="J46" s="758"/>
      <c r="L46" s="271"/>
      <c r="M46" s="272"/>
      <c r="N46" s="245" t="s">
        <v>348</v>
      </c>
      <c r="O46" s="250"/>
      <c r="P46" s="251" t="s">
        <v>349</v>
      </c>
      <c r="Q46" s="758"/>
      <c r="R46" s="251"/>
      <c r="S46" s="758">
        <f>[1]Page1!S46</f>
        <v>0</v>
      </c>
      <c r="T46" s="258">
        <f t="shared" si="5"/>
        <v>0</v>
      </c>
      <c r="U46" s="758"/>
      <c r="W46" s="271"/>
      <c r="X46" s="272"/>
      <c r="Y46" s="245" t="s">
        <v>348</v>
      </c>
      <c r="Z46" s="250"/>
      <c r="AA46" s="251" t="s">
        <v>349</v>
      </c>
      <c r="AB46" s="758">
        <f>[1]Page1!AB46</f>
        <v>0</v>
      </c>
      <c r="AC46" s="251"/>
      <c r="AD46" s="758">
        <f>[1]Page1!AD46</f>
        <v>0</v>
      </c>
      <c r="AE46" s="258">
        <f t="shared" si="6"/>
        <v>0</v>
      </c>
      <c r="AF46" s="758">
        <f>[1]Page1!AF46</f>
        <v>0</v>
      </c>
      <c r="AH46" s="271"/>
      <c r="AI46" s="272"/>
      <c r="AJ46" s="245" t="s">
        <v>348</v>
      </c>
      <c r="AK46" s="250"/>
      <c r="AL46" s="251" t="s">
        <v>349</v>
      </c>
      <c r="AM46" s="758">
        <f>[1]Page1!AM46</f>
        <v>0</v>
      </c>
      <c r="AN46" s="251"/>
      <c r="AO46" s="758">
        <f>[1]Page1!AO46</f>
        <v>0</v>
      </c>
      <c r="AP46" s="258">
        <f t="shared" si="7"/>
        <v>0</v>
      </c>
      <c r="AQ46" s="758">
        <f>[1]Page1!AQ46</f>
        <v>0</v>
      </c>
    </row>
    <row r="47" spans="1:43">
      <c r="A47" s="271"/>
      <c r="B47" s="273"/>
      <c r="C47" s="274" t="s">
        <v>350</v>
      </c>
      <c r="D47" s="275"/>
      <c r="E47" s="263" t="s">
        <v>351</v>
      </c>
      <c r="F47" s="760">
        <f>[1]Page1!F47</f>
        <v>0</v>
      </c>
      <c r="G47" s="263"/>
      <c r="H47" s="760">
        <f>[1]Page1!H47</f>
        <v>0</v>
      </c>
      <c r="I47" s="265">
        <f t="shared" si="4"/>
        <v>0</v>
      </c>
      <c r="J47" s="760">
        <f>[1]Page1!J47</f>
        <v>0</v>
      </c>
      <c r="L47" s="271"/>
      <c r="M47" s="273"/>
      <c r="N47" s="274" t="s">
        <v>350</v>
      </c>
      <c r="O47" s="275"/>
      <c r="P47" s="263" t="s">
        <v>351</v>
      </c>
      <c r="Q47" s="760">
        <f>[1]Page1!Q47</f>
        <v>0</v>
      </c>
      <c r="R47" s="263"/>
      <c r="S47" s="760">
        <f>[1]Page1!S47</f>
        <v>0</v>
      </c>
      <c r="T47" s="265">
        <f t="shared" si="5"/>
        <v>0</v>
      </c>
      <c r="U47" s="760">
        <f>[1]Page1!U47</f>
        <v>0</v>
      </c>
      <c r="W47" s="271"/>
      <c r="X47" s="273"/>
      <c r="Y47" s="274" t="s">
        <v>350</v>
      </c>
      <c r="Z47" s="275"/>
      <c r="AA47" s="263" t="s">
        <v>351</v>
      </c>
      <c r="AB47" s="760">
        <f>[1]Page1!AB47</f>
        <v>0</v>
      </c>
      <c r="AC47" s="263"/>
      <c r="AD47" s="760">
        <f>[1]Page1!AD47</f>
        <v>0</v>
      </c>
      <c r="AE47" s="265">
        <f t="shared" si="6"/>
        <v>0</v>
      </c>
      <c r="AF47" s="760">
        <f>[1]Page1!AF47</f>
        <v>0</v>
      </c>
      <c r="AH47" s="271"/>
      <c r="AI47" s="273"/>
      <c r="AJ47" s="274" t="s">
        <v>350</v>
      </c>
      <c r="AK47" s="275"/>
      <c r="AL47" s="263" t="s">
        <v>351</v>
      </c>
      <c r="AM47" s="760">
        <f>[1]Page1!AM47</f>
        <v>0</v>
      </c>
      <c r="AN47" s="263"/>
      <c r="AO47" s="760">
        <f>[1]Page1!AO47</f>
        <v>0</v>
      </c>
      <c r="AP47" s="265">
        <f t="shared" si="7"/>
        <v>0</v>
      </c>
      <c r="AQ47" s="760">
        <f>[1]Page1!AQ47</f>
        <v>0</v>
      </c>
    </row>
    <row r="48" spans="1:43">
      <c r="A48" s="271"/>
      <c r="B48" s="272"/>
      <c r="C48" s="245" t="s">
        <v>352</v>
      </c>
      <c r="D48" s="279"/>
      <c r="E48" s="251" t="s">
        <v>353</v>
      </c>
      <c r="F48" s="758"/>
      <c r="G48" s="251"/>
      <c r="H48" s="758">
        <f>[1]Page1!H48</f>
        <v>0</v>
      </c>
      <c r="I48" s="761">
        <f t="shared" si="4"/>
        <v>0</v>
      </c>
      <c r="J48" s="758"/>
      <c r="L48" s="271"/>
      <c r="M48" s="272"/>
      <c r="N48" s="245" t="s">
        <v>352</v>
      </c>
      <c r="O48" s="279"/>
      <c r="P48" s="251" t="s">
        <v>353</v>
      </c>
      <c r="Q48" s="758"/>
      <c r="R48" s="251"/>
      <c r="S48" s="758">
        <f>[1]Page1!S48</f>
        <v>0</v>
      </c>
      <c r="T48" s="761">
        <f t="shared" si="5"/>
        <v>0</v>
      </c>
      <c r="U48" s="758"/>
      <c r="W48" s="271"/>
      <c r="X48" s="272"/>
      <c r="Y48" s="245" t="s">
        <v>352</v>
      </c>
      <c r="Z48" s="279"/>
      <c r="AA48" s="251" t="s">
        <v>353</v>
      </c>
      <c r="AB48" s="758">
        <f>[1]Page1!AB48</f>
        <v>0</v>
      </c>
      <c r="AC48" s="251"/>
      <c r="AD48" s="758">
        <f>[1]Page1!AD48</f>
        <v>0</v>
      </c>
      <c r="AE48" s="761">
        <f t="shared" si="6"/>
        <v>0</v>
      </c>
      <c r="AF48" s="758">
        <f>[1]Page1!AF48</f>
        <v>0</v>
      </c>
      <c r="AH48" s="271"/>
      <c r="AI48" s="272"/>
      <c r="AJ48" s="245" t="s">
        <v>352</v>
      </c>
      <c r="AK48" s="279"/>
      <c r="AL48" s="251" t="s">
        <v>353</v>
      </c>
      <c r="AM48" s="758">
        <f>[1]Page1!AM48</f>
        <v>0</v>
      </c>
      <c r="AN48" s="251"/>
      <c r="AO48" s="758">
        <f>[1]Page1!AO48</f>
        <v>0</v>
      </c>
      <c r="AP48" s="761">
        <f t="shared" si="7"/>
        <v>0</v>
      </c>
      <c r="AQ48" s="758">
        <f>[1]Page1!AQ48</f>
        <v>0</v>
      </c>
    </row>
    <row r="49" spans="1:43">
      <c r="A49" s="280"/>
      <c r="B49" s="273"/>
      <c r="C49" s="274" t="s">
        <v>354</v>
      </c>
      <c r="D49" s="275"/>
      <c r="E49" s="251" t="s">
        <v>355</v>
      </c>
      <c r="F49" s="758"/>
      <c r="G49" s="251"/>
      <c r="H49" s="758">
        <f>[1]Page1!H49</f>
        <v>0</v>
      </c>
      <c r="I49" s="258">
        <f t="shared" si="4"/>
        <v>0</v>
      </c>
      <c r="J49" s="758"/>
      <c r="L49" s="280"/>
      <c r="M49" s="273"/>
      <c r="N49" s="274" t="s">
        <v>354</v>
      </c>
      <c r="O49" s="275"/>
      <c r="P49" s="251" t="s">
        <v>355</v>
      </c>
      <c r="Q49" s="758"/>
      <c r="R49" s="251"/>
      <c r="S49" s="758">
        <f>[1]Page1!S49</f>
        <v>0</v>
      </c>
      <c r="T49" s="258">
        <f t="shared" si="5"/>
        <v>0</v>
      </c>
      <c r="U49" s="758"/>
      <c r="W49" s="280"/>
      <c r="X49" s="273"/>
      <c r="Y49" s="274" t="s">
        <v>354</v>
      </c>
      <c r="Z49" s="275"/>
      <c r="AA49" s="251" t="s">
        <v>355</v>
      </c>
      <c r="AB49" s="758">
        <f>[1]Page1!AB49</f>
        <v>0</v>
      </c>
      <c r="AC49" s="251"/>
      <c r="AD49" s="758">
        <f>[1]Page1!AD49</f>
        <v>0</v>
      </c>
      <c r="AE49" s="258">
        <f t="shared" si="6"/>
        <v>0</v>
      </c>
      <c r="AF49" s="758">
        <f>[1]Page1!AF49</f>
        <v>0</v>
      </c>
      <c r="AH49" s="280"/>
      <c r="AI49" s="273"/>
      <c r="AJ49" s="274" t="s">
        <v>354</v>
      </c>
      <c r="AK49" s="275"/>
      <c r="AL49" s="251" t="s">
        <v>355</v>
      </c>
      <c r="AM49" s="758">
        <f>[1]Page1!AM49</f>
        <v>0</v>
      </c>
      <c r="AN49" s="251"/>
      <c r="AO49" s="758">
        <f>[1]Page1!AO49</f>
        <v>0</v>
      </c>
      <c r="AP49" s="258">
        <f t="shared" si="7"/>
        <v>0</v>
      </c>
      <c r="AQ49" s="758">
        <f>[1]Page1!AQ49</f>
        <v>0</v>
      </c>
    </row>
    <row r="50" spans="1:43" ht="17" thickBot="1">
      <c r="A50" s="281"/>
      <c r="B50" s="282"/>
      <c r="C50" s="245" t="s">
        <v>356</v>
      </c>
      <c r="D50" s="250"/>
      <c r="E50" s="251" t="s">
        <v>357</v>
      </c>
      <c r="F50" s="763"/>
      <c r="G50" s="251"/>
      <c r="H50" s="763">
        <f>[1]Page1!H50</f>
        <v>0</v>
      </c>
      <c r="I50" s="265">
        <f t="shared" si="4"/>
        <v>0</v>
      </c>
      <c r="J50" s="763"/>
      <c r="L50" s="281"/>
      <c r="M50" s="282"/>
      <c r="N50" s="245" t="s">
        <v>356</v>
      </c>
      <c r="O50" s="250"/>
      <c r="P50" s="251" t="s">
        <v>357</v>
      </c>
      <c r="Q50" s="763"/>
      <c r="R50" s="251"/>
      <c r="S50" s="763">
        <f>[1]Page1!S50</f>
        <v>0</v>
      </c>
      <c r="T50" s="265">
        <f t="shared" si="5"/>
        <v>0</v>
      </c>
      <c r="U50" s="763"/>
      <c r="W50" s="281"/>
      <c r="X50" s="282"/>
      <c r="Y50" s="245" t="s">
        <v>356</v>
      </c>
      <c r="Z50" s="250"/>
      <c r="AA50" s="251" t="s">
        <v>357</v>
      </c>
      <c r="AB50" s="763">
        <f>[1]Page1!AB50</f>
        <v>0</v>
      </c>
      <c r="AC50" s="251"/>
      <c r="AD50" s="763">
        <f>[1]Page1!AD50</f>
        <v>0</v>
      </c>
      <c r="AE50" s="265">
        <f t="shared" si="6"/>
        <v>0</v>
      </c>
      <c r="AF50" s="763">
        <f>[1]Page1!AF50</f>
        <v>0</v>
      </c>
      <c r="AH50" s="281"/>
      <c r="AI50" s="282"/>
      <c r="AJ50" s="245" t="s">
        <v>356</v>
      </c>
      <c r="AK50" s="250"/>
      <c r="AL50" s="251" t="s">
        <v>357</v>
      </c>
      <c r="AM50" s="763">
        <f>[1]Page1!AM50</f>
        <v>0</v>
      </c>
      <c r="AN50" s="251"/>
      <c r="AO50" s="763">
        <f>[1]Page1!AO50</f>
        <v>0</v>
      </c>
      <c r="AP50" s="265">
        <f t="shared" si="7"/>
        <v>0</v>
      </c>
      <c r="AQ50" s="763">
        <f>[1]Page1!AQ50</f>
        <v>0</v>
      </c>
    </row>
    <row r="51" spans="1:43" s="612" customFormat="1" ht="18" thickTop="1" thickBot="1">
      <c r="A51" s="613"/>
      <c r="B51" s="614"/>
      <c r="C51" s="615"/>
      <c r="D51" s="616" t="s">
        <v>358</v>
      </c>
      <c r="E51" s="617" t="s">
        <v>359</v>
      </c>
      <c r="F51" s="619">
        <f>SUM(F39:F50)</f>
        <v>0</v>
      </c>
      <c r="G51" s="618" t="s">
        <v>360</v>
      </c>
      <c r="H51" s="619">
        <f>SUM(H39:H50)</f>
        <v>0</v>
      </c>
      <c r="I51" s="765">
        <f>SUM(I39:I50)</f>
        <v>0</v>
      </c>
      <c r="J51" s="619">
        <f>SUM(J39:J50)</f>
        <v>0</v>
      </c>
      <c r="L51" s="613"/>
      <c r="M51" s="614"/>
      <c r="N51" s="615"/>
      <c r="O51" s="616" t="s">
        <v>358</v>
      </c>
      <c r="P51" s="617" t="s">
        <v>359</v>
      </c>
      <c r="Q51" s="619">
        <f>SUM(Q39:Q50)</f>
        <v>0</v>
      </c>
      <c r="R51" s="618" t="s">
        <v>360</v>
      </c>
      <c r="S51" s="619">
        <f>SUM(S39:S50)</f>
        <v>0</v>
      </c>
      <c r="T51" s="765">
        <f>SUM(T39:T50)</f>
        <v>0</v>
      </c>
      <c r="U51" s="619">
        <f>SUM(U39:U50)</f>
        <v>0</v>
      </c>
      <c r="W51" s="613"/>
      <c r="X51" s="614"/>
      <c r="Y51" s="615"/>
      <c r="Z51" s="616" t="s">
        <v>358</v>
      </c>
      <c r="AA51" s="617" t="s">
        <v>359</v>
      </c>
      <c r="AB51" s="619">
        <f>SUM(AB39:AB50)</f>
        <v>0</v>
      </c>
      <c r="AC51" s="618" t="s">
        <v>360</v>
      </c>
      <c r="AD51" s="619">
        <f>SUM(AD39:AD50)</f>
        <v>0</v>
      </c>
      <c r="AE51" s="765">
        <f>SUM(AE39:AE50)</f>
        <v>0</v>
      </c>
      <c r="AF51" s="619">
        <f>SUM(AF39:AF50)</f>
        <v>0</v>
      </c>
      <c r="AH51" s="613"/>
      <c r="AI51" s="614"/>
      <c r="AJ51" s="615"/>
      <c r="AK51" s="616" t="s">
        <v>358</v>
      </c>
      <c r="AL51" s="617" t="s">
        <v>359</v>
      </c>
      <c r="AM51" s="619">
        <f>SUM(AM39:AM50)</f>
        <v>0</v>
      </c>
      <c r="AN51" s="618" t="s">
        <v>360</v>
      </c>
      <c r="AO51" s="619">
        <f>SUM(AO39:AO50)</f>
        <v>0</v>
      </c>
      <c r="AP51" s="765">
        <f>SUM(AP39:AP50)</f>
        <v>0</v>
      </c>
      <c r="AQ51" s="619">
        <f>SUM(AQ39:AQ50)</f>
        <v>0</v>
      </c>
    </row>
    <row r="52" spans="1:43" ht="17" thickTop="1">
      <c r="A52" s="281"/>
      <c r="B52" s="282"/>
      <c r="C52" s="245" t="s">
        <v>361</v>
      </c>
      <c r="D52" s="250"/>
      <c r="E52" s="251" t="s">
        <v>362</v>
      </c>
      <c r="F52" s="763">
        <f>[1]Page1!F52</f>
        <v>0</v>
      </c>
      <c r="G52" s="283"/>
      <c r="H52" s="763">
        <f>[1]Page1!H52</f>
        <v>0</v>
      </c>
      <c r="I52" s="761">
        <f t="shared" si="4"/>
        <v>0</v>
      </c>
      <c r="J52" s="763">
        <f>[1]Page1!J52</f>
        <v>0</v>
      </c>
      <c r="L52" s="281"/>
      <c r="M52" s="282"/>
      <c r="N52" s="245" t="s">
        <v>361</v>
      </c>
      <c r="O52" s="250"/>
      <c r="P52" s="251" t="s">
        <v>362</v>
      </c>
      <c r="Q52" s="763">
        <f>[1]Page1!Q52</f>
        <v>0</v>
      </c>
      <c r="R52" s="283"/>
      <c r="S52" s="763">
        <f>[1]Page1!S52</f>
        <v>0</v>
      </c>
      <c r="T52" s="761">
        <f t="shared" ref="T52:T54" si="8">-S52+Q52</f>
        <v>0</v>
      </c>
      <c r="U52" s="763">
        <f>[1]Page1!U52</f>
        <v>0</v>
      </c>
      <c r="W52" s="281"/>
      <c r="X52" s="282"/>
      <c r="Y52" s="245" t="s">
        <v>361</v>
      </c>
      <c r="Z52" s="250"/>
      <c r="AA52" s="251" t="s">
        <v>362</v>
      </c>
      <c r="AB52" s="763">
        <f>[1]Page1!AB52</f>
        <v>0</v>
      </c>
      <c r="AC52" s="283"/>
      <c r="AD52" s="763">
        <f>[1]Page1!AD52</f>
        <v>0</v>
      </c>
      <c r="AE52" s="761">
        <f t="shared" ref="AE52:AE54" si="9">-AD52+AB52</f>
        <v>0</v>
      </c>
      <c r="AF52" s="763">
        <f>[1]Page1!AF52</f>
        <v>0</v>
      </c>
      <c r="AH52" s="281"/>
      <c r="AI52" s="282"/>
      <c r="AJ52" s="245" t="s">
        <v>361</v>
      </c>
      <c r="AK52" s="250"/>
      <c r="AL52" s="251" t="s">
        <v>362</v>
      </c>
      <c r="AM52" s="763">
        <f>[1]Page1!AM52</f>
        <v>0</v>
      </c>
      <c r="AN52" s="283"/>
      <c r="AO52" s="763">
        <f>[1]Page1!AO52</f>
        <v>0</v>
      </c>
      <c r="AP52" s="761">
        <f t="shared" ref="AP52:AP54" si="10">-AO52+AM52</f>
        <v>0</v>
      </c>
      <c r="AQ52" s="763">
        <f>[1]Page1!AQ52</f>
        <v>0</v>
      </c>
    </row>
    <row r="53" spans="1:43">
      <c r="A53" s="281"/>
      <c r="B53" s="282"/>
      <c r="C53" s="245" t="s">
        <v>363</v>
      </c>
      <c r="D53" s="250"/>
      <c r="E53" s="251" t="s">
        <v>364</v>
      </c>
      <c r="F53" s="763">
        <f>[1]Page1!F53</f>
        <v>0</v>
      </c>
      <c r="G53" s="283"/>
      <c r="H53" s="763">
        <f>[1]Page1!H53</f>
        <v>0</v>
      </c>
      <c r="I53" s="259">
        <f t="shared" si="4"/>
        <v>0</v>
      </c>
      <c r="J53" s="763">
        <f>[1]Page1!J53</f>
        <v>0</v>
      </c>
      <c r="L53" s="281"/>
      <c r="M53" s="282"/>
      <c r="N53" s="245" t="s">
        <v>363</v>
      </c>
      <c r="O53" s="250"/>
      <c r="P53" s="251" t="s">
        <v>364</v>
      </c>
      <c r="Q53" s="763">
        <f>[1]Page1!Q53</f>
        <v>0</v>
      </c>
      <c r="R53" s="283"/>
      <c r="S53" s="763">
        <f>[1]Page1!S53</f>
        <v>0</v>
      </c>
      <c r="T53" s="259">
        <f t="shared" si="8"/>
        <v>0</v>
      </c>
      <c r="U53" s="763">
        <f>[1]Page1!U53</f>
        <v>0</v>
      </c>
      <c r="W53" s="281"/>
      <c r="X53" s="282"/>
      <c r="Y53" s="245" t="s">
        <v>363</v>
      </c>
      <c r="Z53" s="250"/>
      <c r="AA53" s="251" t="s">
        <v>364</v>
      </c>
      <c r="AB53" s="763">
        <f>[1]Page1!AB53</f>
        <v>0</v>
      </c>
      <c r="AC53" s="283"/>
      <c r="AD53" s="763">
        <f>[1]Page1!AD53</f>
        <v>0</v>
      </c>
      <c r="AE53" s="259">
        <f t="shared" si="9"/>
        <v>0</v>
      </c>
      <c r="AF53" s="763">
        <f>[1]Page1!AF53</f>
        <v>0</v>
      </c>
      <c r="AH53" s="281"/>
      <c r="AI53" s="282"/>
      <c r="AJ53" s="245" t="s">
        <v>363</v>
      </c>
      <c r="AK53" s="250"/>
      <c r="AL53" s="251" t="s">
        <v>364</v>
      </c>
      <c r="AM53" s="763">
        <f>[1]Page1!AM53</f>
        <v>0</v>
      </c>
      <c r="AN53" s="283"/>
      <c r="AO53" s="763">
        <f>[1]Page1!AO53</f>
        <v>0</v>
      </c>
      <c r="AP53" s="259">
        <f t="shared" si="10"/>
        <v>0</v>
      </c>
      <c r="AQ53" s="763">
        <f>[1]Page1!AQ53</f>
        <v>0</v>
      </c>
    </row>
    <row r="54" spans="1:43" ht="17" thickBot="1">
      <c r="A54" s="284"/>
      <c r="B54" s="285"/>
      <c r="C54" s="286" t="s">
        <v>365</v>
      </c>
      <c r="D54" s="287"/>
      <c r="E54" s="288" t="s">
        <v>366</v>
      </c>
      <c r="F54" s="764">
        <f>[1]Page1!F54</f>
        <v>0</v>
      </c>
      <c r="G54" s="289"/>
      <c r="H54" s="764">
        <f>[1]Page1!H54</f>
        <v>0</v>
      </c>
      <c r="I54" s="265">
        <f t="shared" si="4"/>
        <v>0</v>
      </c>
      <c r="J54" s="764">
        <f>[1]Page1!J54</f>
        <v>0</v>
      </c>
      <c r="L54" s="284"/>
      <c r="M54" s="285"/>
      <c r="N54" s="286" t="s">
        <v>365</v>
      </c>
      <c r="O54" s="287"/>
      <c r="P54" s="288" t="s">
        <v>366</v>
      </c>
      <c r="Q54" s="764">
        <f>[1]Page1!Q54</f>
        <v>0</v>
      </c>
      <c r="R54" s="289"/>
      <c r="S54" s="764">
        <f>[1]Page1!S54</f>
        <v>0</v>
      </c>
      <c r="T54" s="265">
        <f t="shared" si="8"/>
        <v>0</v>
      </c>
      <c r="U54" s="764">
        <f>[1]Page1!U54</f>
        <v>0</v>
      </c>
      <c r="W54" s="284"/>
      <c r="X54" s="285"/>
      <c r="Y54" s="286" t="s">
        <v>365</v>
      </c>
      <c r="Z54" s="287"/>
      <c r="AA54" s="288" t="s">
        <v>366</v>
      </c>
      <c r="AB54" s="764">
        <f>[1]Page1!AB54</f>
        <v>0</v>
      </c>
      <c r="AC54" s="289"/>
      <c r="AD54" s="764">
        <f>[1]Page1!AD54</f>
        <v>0</v>
      </c>
      <c r="AE54" s="265">
        <f t="shared" si="9"/>
        <v>0</v>
      </c>
      <c r="AF54" s="764">
        <f>[1]Page1!AF54</f>
        <v>0</v>
      </c>
      <c r="AH54" s="284"/>
      <c r="AI54" s="285"/>
      <c r="AJ54" s="286" t="s">
        <v>365</v>
      </c>
      <c r="AK54" s="287"/>
      <c r="AL54" s="288" t="s">
        <v>366</v>
      </c>
      <c r="AM54" s="764">
        <f>[1]Page1!AM54</f>
        <v>0</v>
      </c>
      <c r="AN54" s="289"/>
      <c r="AO54" s="764">
        <f>[1]Page1!AO54</f>
        <v>0</v>
      </c>
      <c r="AP54" s="265">
        <f t="shared" si="10"/>
        <v>0</v>
      </c>
      <c r="AQ54" s="764">
        <f>[1]Page1!AQ54</f>
        <v>0</v>
      </c>
    </row>
    <row r="55" spans="1:43" s="612" customFormat="1" ht="17" thickBot="1">
      <c r="A55" s="620"/>
      <c r="B55" s="607"/>
      <c r="C55" s="621"/>
      <c r="D55" s="622" t="s">
        <v>367</v>
      </c>
      <c r="E55" s="623" t="s">
        <v>368</v>
      </c>
      <c r="F55" s="624">
        <f>F17+F38+F51+F52+F53+F54</f>
        <v>0</v>
      </c>
      <c r="G55" s="625" t="s">
        <v>369</v>
      </c>
      <c r="H55" s="624">
        <f>H17+H38+H51+H52+H53+H54</f>
        <v>0</v>
      </c>
      <c r="I55" s="766">
        <f>I17+I38+I51+I52+I53+I54</f>
        <v>0</v>
      </c>
      <c r="J55" s="624">
        <f>J17+J38+J51+J52+J53+J54</f>
        <v>0</v>
      </c>
      <c r="L55" s="620"/>
      <c r="M55" s="607"/>
      <c r="N55" s="621"/>
      <c r="O55" s="622" t="s">
        <v>367</v>
      </c>
      <c r="P55" s="623" t="s">
        <v>368</v>
      </c>
      <c r="Q55" s="624">
        <f>Q17+Q38+Q51+Q52+Q53+Q54</f>
        <v>0</v>
      </c>
      <c r="R55" s="625" t="s">
        <v>369</v>
      </c>
      <c r="S55" s="624">
        <f>S17+S38+S51+S52+S53+S54</f>
        <v>0</v>
      </c>
      <c r="T55" s="766">
        <f>T17+T38+T51+T52+T53+T54</f>
        <v>0</v>
      </c>
      <c r="U55" s="624">
        <f>U17+U38+U51+U52+U53+U54</f>
        <v>0</v>
      </c>
      <c r="W55" s="620"/>
      <c r="X55" s="607"/>
      <c r="Y55" s="621"/>
      <c r="Z55" s="622" t="s">
        <v>367</v>
      </c>
      <c r="AA55" s="623" t="s">
        <v>368</v>
      </c>
      <c r="AB55" s="624">
        <f>AB17+AB38+AB51+AB52+AB53+AB54</f>
        <v>0</v>
      </c>
      <c r="AC55" s="625" t="s">
        <v>369</v>
      </c>
      <c r="AD55" s="624">
        <f>AD17+AD38+AD51+AD52+AD53+AD54</f>
        <v>0</v>
      </c>
      <c r="AE55" s="766">
        <f>AE17+AE38+AE51+AE52+AE53+AE54</f>
        <v>0</v>
      </c>
      <c r="AF55" s="624">
        <f>AF17+AF38+AF51+AF52+AF53+AF54</f>
        <v>0</v>
      </c>
      <c r="AH55" s="620"/>
      <c r="AI55" s="607"/>
      <c r="AJ55" s="621"/>
      <c r="AK55" s="622" t="s">
        <v>367</v>
      </c>
      <c r="AL55" s="623" t="s">
        <v>368</v>
      </c>
      <c r="AM55" s="624">
        <f>AM17+AM38+AM51+AM52+AM53+AM54</f>
        <v>0</v>
      </c>
      <c r="AN55" s="625" t="s">
        <v>369</v>
      </c>
      <c r="AO55" s="624">
        <f>AO17+AO38+AO51+AO52+AO53+AO54</f>
        <v>0</v>
      </c>
      <c r="AP55" s="766">
        <f>AP17+AP38+AP51+AP52+AP53+AP54</f>
        <v>0</v>
      </c>
      <c r="AQ55" s="624">
        <f>AQ17+AQ38+AQ51+AQ52+AQ53+AQ54</f>
        <v>0</v>
      </c>
    </row>
    <row r="56" spans="1:43">
      <c r="A56" s="290"/>
      <c r="B56" s="291"/>
      <c r="C56" s="292"/>
      <c r="D56" s="293"/>
      <c r="E56" s="294"/>
      <c r="F56" s="295" t="s">
        <v>370</v>
      </c>
      <c r="G56" s="296"/>
      <c r="H56" s="297"/>
      <c r="I56" s="298" t="s">
        <v>371</v>
      </c>
      <c r="J56" s="737"/>
      <c r="L56" s="290"/>
      <c r="M56" s="291"/>
      <c r="N56" s="292"/>
      <c r="O56" s="293"/>
      <c r="P56" s="294"/>
      <c r="Q56" s="295" t="s">
        <v>370</v>
      </c>
      <c r="R56" s="296"/>
      <c r="S56" s="297"/>
      <c r="T56" s="298" t="s">
        <v>371</v>
      </c>
      <c r="U56" s="737"/>
      <c r="W56" s="290"/>
      <c r="X56" s="291"/>
      <c r="Y56" s="292"/>
      <c r="Z56" s="293"/>
      <c r="AA56" s="294"/>
      <c r="AB56" s="295" t="s">
        <v>370</v>
      </c>
      <c r="AC56" s="296"/>
      <c r="AD56" s="297"/>
      <c r="AE56" s="298" t="s">
        <v>371</v>
      </c>
      <c r="AF56" s="737"/>
      <c r="AH56" s="290"/>
      <c r="AI56" s="291"/>
      <c r="AJ56" s="292"/>
      <c r="AK56" s="293"/>
      <c r="AL56" s="294"/>
      <c r="AM56" s="295" t="s">
        <v>370</v>
      </c>
      <c r="AN56" s="296"/>
      <c r="AO56" s="297"/>
      <c r="AP56" s="298" t="s">
        <v>371</v>
      </c>
      <c r="AQ56" s="737"/>
    </row>
    <row r="57" spans="1:43">
      <c r="A57" s="299" t="s">
        <v>372</v>
      </c>
      <c r="B57" s="274"/>
      <c r="C57" s="300"/>
      <c r="D57" s="301"/>
      <c r="E57" s="302"/>
      <c r="F57" s="303" t="s">
        <v>373</v>
      </c>
      <c r="G57" s="304" t="s">
        <v>374</v>
      </c>
      <c r="H57" s="305">
        <v>96214</v>
      </c>
      <c r="I57" s="306" t="s">
        <v>375</v>
      </c>
      <c r="J57" s="738"/>
      <c r="L57" s="299" t="s">
        <v>372</v>
      </c>
      <c r="M57" s="274"/>
      <c r="N57" s="300"/>
      <c r="O57" s="301"/>
      <c r="P57" s="302"/>
      <c r="Q57" s="303" t="s">
        <v>373</v>
      </c>
      <c r="R57" s="304" t="s">
        <v>374</v>
      </c>
      <c r="S57" s="305"/>
      <c r="T57" s="306" t="s">
        <v>375</v>
      </c>
      <c r="U57" s="738"/>
      <c r="W57" s="299" t="s">
        <v>372</v>
      </c>
      <c r="X57" s="274"/>
      <c r="Y57" s="300"/>
      <c r="Z57" s="301"/>
      <c r="AA57" s="302"/>
      <c r="AB57" s="303" t="s">
        <v>373</v>
      </c>
      <c r="AC57" s="304" t="s">
        <v>374</v>
      </c>
      <c r="AD57" s="305"/>
      <c r="AE57" s="306" t="s">
        <v>375</v>
      </c>
      <c r="AF57" s="738"/>
      <c r="AH57" s="299" t="s">
        <v>372</v>
      </c>
      <c r="AI57" s="274"/>
      <c r="AJ57" s="300"/>
      <c r="AK57" s="301"/>
      <c r="AL57" s="302"/>
      <c r="AM57" s="303" t="s">
        <v>373</v>
      </c>
      <c r="AN57" s="304" t="s">
        <v>374</v>
      </c>
      <c r="AO57" s="305"/>
      <c r="AP57" s="306" t="s">
        <v>375</v>
      </c>
      <c r="AQ57" s="738"/>
    </row>
    <row r="58" spans="1:43">
      <c r="A58" s="307" t="s">
        <v>376</v>
      </c>
      <c r="B58" s="245"/>
      <c r="C58" s="282"/>
      <c r="D58" s="308" t="s">
        <v>377</v>
      </c>
      <c r="E58" s="297"/>
      <c r="F58" s="309" t="s">
        <v>378</v>
      </c>
      <c r="G58" s="297"/>
      <c r="H58" s="310" t="s">
        <v>379</v>
      </c>
      <c r="I58" s="311"/>
      <c r="J58" s="737"/>
      <c r="L58" s="307" t="s">
        <v>376</v>
      </c>
      <c r="M58" s="245"/>
      <c r="N58" s="282"/>
      <c r="O58" s="308" t="s">
        <v>377</v>
      </c>
      <c r="P58" s="297"/>
      <c r="Q58" s="309" t="s">
        <v>378</v>
      </c>
      <c r="R58" s="297"/>
      <c r="S58" s="310" t="s">
        <v>379</v>
      </c>
      <c r="T58" s="311"/>
      <c r="U58" s="737"/>
      <c r="W58" s="307" t="s">
        <v>376</v>
      </c>
      <c r="X58" s="245"/>
      <c r="Y58" s="282"/>
      <c r="Z58" s="308" t="s">
        <v>377</v>
      </c>
      <c r="AA58" s="297"/>
      <c r="AB58" s="309" t="s">
        <v>378</v>
      </c>
      <c r="AC58" s="297"/>
      <c r="AD58" s="310" t="s">
        <v>379</v>
      </c>
      <c r="AE58" s="311"/>
      <c r="AF58" s="737"/>
      <c r="AH58" s="307" t="s">
        <v>376</v>
      </c>
      <c r="AI58" s="245"/>
      <c r="AJ58" s="282"/>
      <c r="AK58" s="308" t="s">
        <v>377</v>
      </c>
      <c r="AL58" s="297"/>
      <c r="AM58" s="309" t="s">
        <v>378</v>
      </c>
      <c r="AN58" s="297"/>
      <c r="AO58" s="310" t="s">
        <v>379</v>
      </c>
      <c r="AP58" s="311"/>
      <c r="AQ58" s="737"/>
    </row>
    <row r="59" spans="1:43" ht="17" thickBot="1">
      <c r="A59" s="356" t="s">
        <v>380</v>
      </c>
      <c r="B59" s="357"/>
      <c r="C59" s="739"/>
      <c r="D59" s="740"/>
      <c r="E59" s="578"/>
      <c r="F59" s="741"/>
      <c r="G59" s="578"/>
      <c r="H59" s="742"/>
      <c r="I59" s="557"/>
      <c r="J59" s="743"/>
      <c r="L59" s="356" t="s">
        <v>380</v>
      </c>
      <c r="M59" s="357"/>
      <c r="N59" s="739"/>
      <c r="O59" s="740"/>
      <c r="P59" s="578"/>
      <c r="Q59" s="741"/>
      <c r="R59" s="578"/>
      <c r="S59" s="742"/>
      <c r="T59" s="557"/>
      <c r="U59" s="743"/>
      <c r="W59" s="356" t="s">
        <v>380</v>
      </c>
      <c r="X59" s="357"/>
      <c r="Y59" s="739"/>
      <c r="Z59" s="740"/>
      <c r="AA59" s="578"/>
      <c r="AB59" s="741"/>
      <c r="AC59" s="578"/>
      <c r="AD59" s="742"/>
      <c r="AE59" s="557"/>
      <c r="AF59" s="743"/>
      <c r="AH59" s="356" t="s">
        <v>380</v>
      </c>
      <c r="AI59" s="357"/>
      <c r="AJ59" s="739"/>
      <c r="AK59" s="740"/>
      <c r="AL59" s="578"/>
      <c r="AM59" s="741"/>
      <c r="AN59" s="578"/>
      <c r="AO59" s="742"/>
      <c r="AP59" s="557"/>
      <c r="AQ59" s="743"/>
    </row>
    <row r="60" spans="1:43">
      <c r="A60" s="312"/>
      <c r="B60" s="312"/>
      <c r="C60" s="312"/>
      <c r="D60" s="312" t="s">
        <v>381</v>
      </c>
      <c r="E60" s="312"/>
      <c r="F60" s="312"/>
      <c r="G60" s="312"/>
      <c r="H60" s="313"/>
      <c r="I60" s="313"/>
      <c r="J60" s="313"/>
      <c r="L60" s="312"/>
      <c r="M60" s="312"/>
      <c r="N60" s="312"/>
      <c r="O60" s="312" t="s">
        <v>381</v>
      </c>
      <c r="P60" s="312"/>
      <c r="Q60" s="312"/>
      <c r="R60" s="312"/>
      <c r="S60" s="313"/>
      <c r="T60" s="313"/>
      <c r="U60" s="313"/>
      <c r="W60" s="312"/>
      <c r="X60" s="312"/>
      <c r="Y60" s="312"/>
      <c r="Z60" s="312" t="s">
        <v>381</v>
      </c>
      <c r="AA60" s="312"/>
      <c r="AB60" s="312"/>
      <c r="AC60" s="312"/>
      <c r="AD60" s="313"/>
      <c r="AE60" s="313"/>
      <c r="AF60" s="313"/>
      <c r="AH60" s="312"/>
      <c r="AI60" s="312"/>
      <c r="AJ60" s="312"/>
      <c r="AK60" s="312" t="s">
        <v>381</v>
      </c>
      <c r="AL60" s="312"/>
      <c r="AM60" s="312"/>
      <c r="AN60" s="312"/>
      <c r="AO60" s="313"/>
      <c r="AP60" s="313"/>
      <c r="AQ60" s="313"/>
    </row>
    <row r="61" spans="1:43">
      <c r="H61" s="314"/>
      <c r="I61" s="314"/>
      <c r="J61" s="314"/>
      <c r="S61" s="314"/>
      <c r="T61" s="314"/>
      <c r="U61" s="314"/>
      <c r="AD61" s="314"/>
      <c r="AE61" s="314"/>
      <c r="AF61" s="314"/>
      <c r="AO61" s="314"/>
      <c r="AP61" s="314"/>
      <c r="AQ61" s="314"/>
    </row>
    <row r="62" spans="1:43" ht="17" thickBot="1">
      <c r="A62" s="315"/>
      <c r="B62" s="316"/>
      <c r="C62" s="317" t="s">
        <v>382</v>
      </c>
      <c r="D62" s="318"/>
      <c r="E62" s="319"/>
      <c r="F62" s="319"/>
      <c r="G62" s="320" t="s">
        <v>383</v>
      </c>
      <c r="H62" s="321"/>
      <c r="I62" s="322"/>
      <c r="J62" s="323"/>
      <c r="L62" s="315"/>
      <c r="M62" s="316"/>
      <c r="N62" s="317" t="s">
        <v>382</v>
      </c>
      <c r="O62" s="318"/>
      <c r="P62" s="319"/>
      <c r="Q62" s="319"/>
      <c r="R62" s="320" t="s">
        <v>383</v>
      </c>
      <c r="S62" s="321"/>
      <c r="T62" s="322"/>
      <c r="U62" s="323"/>
      <c r="W62" s="315"/>
      <c r="X62" s="316"/>
      <c r="Y62" s="317" t="s">
        <v>382</v>
      </c>
      <c r="Z62" s="318"/>
      <c r="AA62" s="319"/>
      <c r="AB62" s="319"/>
      <c r="AC62" s="320" t="s">
        <v>383</v>
      </c>
      <c r="AD62" s="321"/>
      <c r="AE62" s="322"/>
      <c r="AF62" s="323"/>
      <c r="AH62" s="315"/>
      <c r="AI62" s="316"/>
      <c r="AJ62" s="317" t="s">
        <v>382</v>
      </c>
      <c r="AK62" s="318"/>
      <c r="AL62" s="319"/>
      <c r="AM62" s="319"/>
      <c r="AN62" s="320" t="s">
        <v>383</v>
      </c>
      <c r="AO62" s="321"/>
      <c r="AP62" s="322"/>
      <c r="AQ62" s="323"/>
    </row>
    <row r="63" spans="1:43">
      <c r="H63" s="314"/>
      <c r="I63" s="314"/>
      <c r="J63" s="314"/>
      <c r="S63" s="314"/>
      <c r="T63" s="314"/>
      <c r="U63" s="314"/>
      <c r="AD63" s="314"/>
      <c r="AE63" s="314"/>
      <c r="AF63" s="314"/>
      <c r="AO63" s="314"/>
      <c r="AP63" s="314"/>
      <c r="AQ63" s="314"/>
    </row>
  </sheetData>
  <mergeCells count="4">
    <mergeCell ref="A5:B5"/>
    <mergeCell ref="L5:M5"/>
    <mergeCell ref="W5:X5"/>
    <mergeCell ref="AH5:AI5"/>
  </mergeCells>
  <pageMargins left="0.7" right="0.7" top="0.75" bottom="0.75" header="0.3" footer="0.3"/>
  <pageSetup paperSize="8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73B5-141D-CF46-9B50-F42E88132292}">
  <sheetPr>
    <pageSetUpPr fitToPage="1"/>
  </sheetPr>
  <dimension ref="B1:AQ54"/>
  <sheetViews>
    <sheetView topLeftCell="A14" zoomScale="125" workbookViewId="0">
      <selection activeCell="T31" sqref="T31:T35"/>
    </sheetView>
  </sheetViews>
  <sheetFormatPr baseColWidth="10" defaultRowHeight="16"/>
  <cols>
    <col min="1" max="1" width="1.83203125" customWidth="1"/>
    <col min="2" max="2" width="4.5" customWidth="1"/>
    <col min="3" max="3" width="4.1640625" customWidth="1"/>
    <col min="4" max="4" width="11.5" customWidth="1"/>
    <col min="8" max="8" width="8" customWidth="1"/>
    <col min="11" max="12" width="4" customWidth="1"/>
    <col min="13" max="13" width="4.5" customWidth="1"/>
    <col min="14" max="14" width="4.1640625" customWidth="1"/>
    <col min="19" max="19" width="8" customWidth="1"/>
    <col min="22" max="23" width="4" customWidth="1"/>
    <col min="24" max="24" width="4.5" customWidth="1"/>
    <col min="25" max="25" width="4.1640625" customWidth="1"/>
    <col min="30" max="30" width="8" customWidth="1"/>
    <col min="33" max="34" width="4" customWidth="1"/>
    <col min="35" max="35" width="4.5" customWidth="1"/>
    <col min="36" max="36" width="4.1640625" customWidth="1"/>
    <col min="41" max="41" width="8" customWidth="1"/>
    <col min="257" max="257" width="1.83203125" customWidth="1"/>
    <col min="258" max="258" width="4.5" customWidth="1"/>
    <col min="259" max="259" width="4.1640625" customWidth="1"/>
    <col min="264" max="264" width="8" customWidth="1"/>
    <col min="267" max="268" width="4" customWidth="1"/>
    <col min="269" max="269" width="4.5" customWidth="1"/>
    <col min="270" max="270" width="4.1640625" customWidth="1"/>
    <col min="275" max="275" width="8" customWidth="1"/>
    <col min="278" max="279" width="4" customWidth="1"/>
    <col min="280" max="280" width="4.5" customWidth="1"/>
    <col min="281" max="281" width="4.1640625" customWidth="1"/>
    <col min="286" max="286" width="8" customWidth="1"/>
    <col min="513" max="513" width="1.83203125" customWidth="1"/>
    <col min="514" max="514" width="4.5" customWidth="1"/>
    <col min="515" max="515" width="4.1640625" customWidth="1"/>
    <col min="520" max="520" width="8" customWidth="1"/>
    <col min="523" max="524" width="4" customWidth="1"/>
    <col min="525" max="525" width="4.5" customWidth="1"/>
    <col min="526" max="526" width="4.1640625" customWidth="1"/>
    <col min="531" max="531" width="8" customWidth="1"/>
    <col min="534" max="535" width="4" customWidth="1"/>
    <col min="536" max="536" width="4.5" customWidth="1"/>
    <col min="537" max="537" width="4.1640625" customWidth="1"/>
    <col min="542" max="542" width="8" customWidth="1"/>
    <col min="769" max="769" width="1.83203125" customWidth="1"/>
    <col min="770" max="770" width="4.5" customWidth="1"/>
    <col min="771" max="771" width="4.1640625" customWidth="1"/>
    <col min="776" max="776" width="8" customWidth="1"/>
    <col min="779" max="780" width="4" customWidth="1"/>
    <col min="781" max="781" width="4.5" customWidth="1"/>
    <col min="782" max="782" width="4.1640625" customWidth="1"/>
    <col min="787" max="787" width="8" customWidth="1"/>
    <col min="790" max="791" width="4" customWidth="1"/>
    <col min="792" max="792" width="4.5" customWidth="1"/>
    <col min="793" max="793" width="4.1640625" customWidth="1"/>
    <col min="798" max="798" width="8" customWidth="1"/>
    <col min="1025" max="1025" width="1.83203125" customWidth="1"/>
    <col min="1026" max="1026" width="4.5" customWidth="1"/>
    <col min="1027" max="1027" width="4.1640625" customWidth="1"/>
    <col min="1032" max="1032" width="8" customWidth="1"/>
    <col min="1035" max="1036" width="4" customWidth="1"/>
    <col min="1037" max="1037" width="4.5" customWidth="1"/>
    <col min="1038" max="1038" width="4.1640625" customWidth="1"/>
    <col min="1043" max="1043" width="8" customWidth="1"/>
    <col min="1046" max="1047" width="4" customWidth="1"/>
    <col min="1048" max="1048" width="4.5" customWidth="1"/>
    <col min="1049" max="1049" width="4.1640625" customWidth="1"/>
    <col min="1054" max="1054" width="8" customWidth="1"/>
    <col min="1281" max="1281" width="1.83203125" customWidth="1"/>
    <col min="1282" max="1282" width="4.5" customWidth="1"/>
    <col min="1283" max="1283" width="4.1640625" customWidth="1"/>
    <col min="1288" max="1288" width="8" customWidth="1"/>
    <col min="1291" max="1292" width="4" customWidth="1"/>
    <col min="1293" max="1293" width="4.5" customWidth="1"/>
    <col min="1294" max="1294" width="4.1640625" customWidth="1"/>
    <col min="1299" max="1299" width="8" customWidth="1"/>
    <col min="1302" max="1303" width="4" customWidth="1"/>
    <col min="1304" max="1304" width="4.5" customWidth="1"/>
    <col min="1305" max="1305" width="4.1640625" customWidth="1"/>
    <col min="1310" max="1310" width="8" customWidth="1"/>
    <col min="1537" max="1537" width="1.83203125" customWidth="1"/>
    <col min="1538" max="1538" width="4.5" customWidth="1"/>
    <col min="1539" max="1539" width="4.1640625" customWidth="1"/>
    <col min="1544" max="1544" width="8" customWidth="1"/>
    <col min="1547" max="1548" width="4" customWidth="1"/>
    <col min="1549" max="1549" width="4.5" customWidth="1"/>
    <col min="1550" max="1550" width="4.1640625" customWidth="1"/>
    <col min="1555" max="1555" width="8" customWidth="1"/>
    <col min="1558" max="1559" width="4" customWidth="1"/>
    <col min="1560" max="1560" width="4.5" customWidth="1"/>
    <col min="1561" max="1561" width="4.1640625" customWidth="1"/>
    <col min="1566" max="1566" width="8" customWidth="1"/>
    <col min="1793" max="1793" width="1.83203125" customWidth="1"/>
    <col min="1794" max="1794" width="4.5" customWidth="1"/>
    <col min="1795" max="1795" width="4.1640625" customWidth="1"/>
    <col min="1800" max="1800" width="8" customWidth="1"/>
    <col min="1803" max="1804" width="4" customWidth="1"/>
    <col min="1805" max="1805" width="4.5" customWidth="1"/>
    <col min="1806" max="1806" width="4.1640625" customWidth="1"/>
    <col min="1811" max="1811" width="8" customWidth="1"/>
    <col min="1814" max="1815" width="4" customWidth="1"/>
    <col min="1816" max="1816" width="4.5" customWidth="1"/>
    <col min="1817" max="1817" width="4.1640625" customWidth="1"/>
    <col min="1822" max="1822" width="8" customWidth="1"/>
    <col min="2049" max="2049" width="1.83203125" customWidth="1"/>
    <col min="2050" max="2050" width="4.5" customWidth="1"/>
    <col min="2051" max="2051" width="4.1640625" customWidth="1"/>
    <col min="2056" max="2056" width="8" customWidth="1"/>
    <col min="2059" max="2060" width="4" customWidth="1"/>
    <col min="2061" max="2061" width="4.5" customWidth="1"/>
    <col min="2062" max="2062" width="4.1640625" customWidth="1"/>
    <col min="2067" max="2067" width="8" customWidth="1"/>
    <col min="2070" max="2071" width="4" customWidth="1"/>
    <col min="2072" max="2072" width="4.5" customWidth="1"/>
    <col min="2073" max="2073" width="4.1640625" customWidth="1"/>
    <col min="2078" max="2078" width="8" customWidth="1"/>
    <col min="2305" max="2305" width="1.83203125" customWidth="1"/>
    <col min="2306" max="2306" width="4.5" customWidth="1"/>
    <col min="2307" max="2307" width="4.1640625" customWidth="1"/>
    <col min="2312" max="2312" width="8" customWidth="1"/>
    <col min="2315" max="2316" width="4" customWidth="1"/>
    <col min="2317" max="2317" width="4.5" customWidth="1"/>
    <col min="2318" max="2318" width="4.1640625" customWidth="1"/>
    <col min="2323" max="2323" width="8" customWidth="1"/>
    <col min="2326" max="2327" width="4" customWidth="1"/>
    <col min="2328" max="2328" width="4.5" customWidth="1"/>
    <col min="2329" max="2329" width="4.1640625" customWidth="1"/>
    <col min="2334" max="2334" width="8" customWidth="1"/>
    <col min="2561" max="2561" width="1.83203125" customWidth="1"/>
    <col min="2562" max="2562" width="4.5" customWidth="1"/>
    <col min="2563" max="2563" width="4.1640625" customWidth="1"/>
    <col min="2568" max="2568" width="8" customWidth="1"/>
    <col min="2571" max="2572" width="4" customWidth="1"/>
    <col min="2573" max="2573" width="4.5" customWidth="1"/>
    <col min="2574" max="2574" width="4.1640625" customWidth="1"/>
    <col min="2579" max="2579" width="8" customWidth="1"/>
    <col min="2582" max="2583" width="4" customWidth="1"/>
    <col min="2584" max="2584" width="4.5" customWidth="1"/>
    <col min="2585" max="2585" width="4.1640625" customWidth="1"/>
    <col min="2590" max="2590" width="8" customWidth="1"/>
    <col min="2817" max="2817" width="1.83203125" customWidth="1"/>
    <col min="2818" max="2818" width="4.5" customWidth="1"/>
    <col min="2819" max="2819" width="4.1640625" customWidth="1"/>
    <col min="2824" max="2824" width="8" customWidth="1"/>
    <col min="2827" max="2828" width="4" customWidth="1"/>
    <col min="2829" max="2829" width="4.5" customWidth="1"/>
    <col min="2830" max="2830" width="4.1640625" customWidth="1"/>
    <col min="2835" max="2835" width="8" customWidth="1"/>
    <col min="2838" max="2839" width="4" customWidth="1"/>
    <col min="2840" max="2840" width="4.5" customWidth="1"/>
    <col min="2841" max="2841" width="4.1640625" customWidth="1"/>
    <col min="2846" max="2846" width="8" customWidth="1"/>
    <col min="3073" max="3073" width="1.83203125" customWidth="1"/>
    <col min="3074" max="3074" width="4.5" customWidth="1"/>
    <col min="3075" max="3075" width="4.1640625" customWidth="1"/>
    <col min="3080" max="3080" width="8" customWidth="1"/>
    <col min="3083" max="3084" width="4" customWidth="1"/>
    <col min="3085" max="3085" width="4.5" customWidth="1"/>
    <col min="3086" max="3086" width="4.1640625" customWidth="1"/>
    <col min="3091" max="3091" width="8" customWidth="1"/>
    <col min="3094" max="3095" width="4" customWidth="1"/>
    <col min="3096" max="3096" width="4.5" customWidth="1"/>
    <col min="3097" max="3097" width="4.1640625" customWidth="1"/>
    <col min="3102" max="3102" width="8" customWidth="1"/>
    <col min="3329" max="3329" width="1.83203125" customWidth="1"/>
    <col min="3330" max="3330" width="4.5" customWidth="1"/>
    <col min="3331" max="3331" width="4.1640625" customWidth="1"/>
    <col min="3336" max="3336" width="8" customWidth="1"/>
    <col min="3339" max="3340" width="4" customWidth="1"/>
    <col min="3341" max="3341" width="4.5" customWidth="1"/>
    <col min="3342" max="3342" width="4.1640625" customWidth="1"/>
    <col min="3347" max="3347" width="8" customWidth="1"/>
    <col min="3350" max="3351" width="4" customWidth="1"/>
    <col min="3352" max="3352" width="4.5" customWidth="1"/>
    <col min="3353" max="3353" width="4.1640625" customWidth="1"/>
    <col min="3358" max="3358" width="8" customWidth="1"/>
    <col min="3585" max="3585" width="1.83203125" customWidth="1"/>
    <col min="3586" max="3586" width="4.5" customWidth="1"/>
    <col min="3587" max="3587" width="4.1640625" customWidth="1"/>
    <col min="3592" max="3592" width="8" customWidth="1"/>
    <col min="3595" max="3596" width="4" customWidth="1"/>
    <col min="3597" max="3597" width="4.5" customWidth="1"/>
    <col min="3598" max="3598" width="4.1640625" customWidth="1"/>
    <col min="3603" max="3603" width="8" customWidth="1"/>
    <col min="3606" max="3607" width="4" customWidth="1"/>
    <col min="3608" max="3608" width="4.5" customWidth="1"/>
    <col min="3609" max="3609" width="4.1640625" customWidth="1"/>
    <col min="3614" max="3614" width="8" customWidth="1"/>
    <col min="3841" max="3841" width="1.83203125" customWidth="1"/>
    <col min="3842" max="3842" width="4.5" customWidth="1"/>
    <col min="3843" max="3843" width="4.1640625" customWidth="1"/>
    <col min="3848" max="3848" width="8" customWidth="1"/>
    <col min="3851" max="3852" width="4" customWidth="1"/>
    <col min="3853" max="3853" width="4.5" customWidth="1"/>
    <col min="3854" max="3854" width="4.1640625" customWidth="1"/>
    <col min="3859" max="3859" width="8" customWidth="1"/>
    <col min="3862" max="3863" width="4" customWidth="1"/>
    <col min="3864" max="3864" width="4.5" customWidth="1"/>
    <col min="3865" max="3865" width="4.1640625" customWidth="1"/>
    <col min="3870" max="3870" width="8" customWidth="1"/>
    <col min="4097" max="4097" width="1.83203125" customWidth="1"/>
    <col min="4098" max="4098" width="4.5" customWidth="1"/>
    <col min="4099" max="4099" width="4.1640625" customWidth="1"/>
    <col min="4104" max="4104" width="8" customWidth="1"/>
    <col min="4107" max="4108" width="4" customWidth="1"/>
    <col min="4109" max="4109" width="4.5" customWidth="1"/>
    <col min="4110" max="4110" width="4.1640625" customWidth="1"/>
    <col min="4115" max="4115" width="8" customWidth="1"/>
    <col min="4118" max="4119" width="4" customWidth="1"/>
    <col min="4120" max="4120" width="4.5" customWidth="1"/>
    <col min="4121" max="4121" width="4.1640625" customWidth="1"/>
    <col min="4126" max="4126" width="8" customWidth="1"/>
    <col min="4353" max="4353" width="1.83203125" customWidth="1"/>
    <col min="4354" max="4354" width="4.5" customWidth="1"/>
    <col min="4355" max="4355" width="4.1640625" customWidth="1"/>
    <col min="4360" max="4360" width="8" customWidth="1"/>
    <col min="4363" max="4364" width="4" customWidth="1"/>
    <col min="4365" max="4365" width="4.5" customWidth="1"/>
    <col min="4366" max="4366" width="4.1640625" customWidth="1"/>
    <col min="4371" max="4371" width="8" customWidth="1"/>
    <col min="4374" max="4375" width="4" customWidth="1"/>
    <col min="4376" max="4376" width="4.5" customWidth="1"/>
    <col min="4377" max="4377" width="4.1640625" customWidth="1"/>
    <col min="4382" max="4382" width="8" customWidth="1"/>
    <col min="4609" max="4609" width="1.83203125" customWidth="1"/>
    <col min="4610" max="4610" width="4.5" customWidth="1"/>
    <col min="4611" max="4611" width="4.1640625" customWidth="1"/>
    <col min="4616" max="4616" width="8" customWidth="1"/>
    <col min="4619" max="4620" width="4" customWidth="1"/>
    <col min="4621" max="4621" width="4.5" customWidth="1"/>
    <col min="4622" max="4622" width="4.1640625" customWidth="1"/>
    <col min="4627" max="4627" width="8" customWidth="1"/>
    <col min="4630" max="4631" width="4" customWidth="1"/>
    <col min="4632" max="4632" width="4.5" customWidth="1"/>
    <col min="4633" max="4633" width="4.1640625" customWidth="1"/>
    <col min="4638" max="4638" width="8" customWidth="1"/>
    <col min="4865" max="4865" width="1.83203125" customWidth="1"/>
    <col min="4866" max="4866" width="4.5" customWidth="1"/>
    <col min="4867" max="4867" width="4.1640625" customWidth="1"/>
    <col min="4872" max="4872" width="8" customWidth="1"/>
    <col min="4875" max="4876" width="4" customWidth="1"/>
    <col min="4877" max="4877" width="4.5" customWidth="1"/>
    <col min="4878" max="4878" width="4.1640625" customWidth="1"/>
    <col min="4883" max="4883" width="8" customWidth="1"/>
    <col min="4886" max="4887" width="4" customWidth="1"/>
    <col min="4888" max="4888" width="4.5" customWidth="1"/>
    <col min="4889" max="4889" width="4.1640625" customWidth="1"/>
    <col min="4894" max="4894" width="8" customWidth="1"/>
    <col min="5121" max="5121" width="1.83203125" customWidth="1"/>
    <col min="5122" max="5122" width="4.5" customWidth="1"/>
    <col min="5123" max="5123" width="4.1640625" customWidth="1"/>
    <col min="5128" max="5128" width="8" customWidth="1"/>
    <col min="5131" max="5132" width="4" customWidth="1"/>
    <col min="5133" max="5133" width="4.5" customWidth="1"/>
    <col min="5134" max="5134" width="4.1640625" customWidth="1"/>
    <col min="5139" max="5139" width="8" customWidth="1"/>
    <col min="5142" max="5143" width="4" customWidth="1"/>
    <col min="5144" max="5144" width="4.5" customWidth="1"/>
    <col min="5145" max="5145" width="4.1640625" customWidth="1"/>
    <col min="5150" max="5150" width="8" customWidth="1"/>
    <col min="5377" max="5377" width="1.83203125" customWidth="1"/>
    <col min="5378" max="5378" width="4.5" customWidth="1"/>
    <col min="5379" max="5379" width="4.1640625" customWidth="1"/>
    <col min="5384" max="5384" width="8" customWidth="1"/>
    <col min="5387" max="5388" width="4" customWidth="1"/>
    <col min="5389" max="5389" width="4.5" customWidth="1"/>
    <col min="5390" max="5390" width="4.1640625" customWidth="1"/>
    <col min="5395" max="5395" width="8" customWidth="1"/>
    <col min="5398" max="5399" width="4" customWidth="1"/>
    <col min="5400" max="5400" width="4.5" customWidth="1"/>
    <col min="5401" max="5401" width="4.1640625" customWidth="1"/>
    <col min="5406" max="5406" width="8" customWidth="1"/>
    <col min="5633" max="5633" width="1.83203125" customWidth="1"/>
    <col min="5634" max="5634" width="4.5" customWidth="1"/>
    <col min="5635" max="5635" width="4.1640625" customWidth="1"/>
    <col min="5640" max="5640" width="8" customWidth="1"/>
    <col min="5643" max="5644" width="4" customWidth="1"/>
    <col min="5645" max="5645" width="4.5" customWidth="1"/>
    <col min="5646" max="5646" width="4.1640625" customWidth="1"/>
    <col min="5651" max="5651" width="8" customWidth="1"/>
    <col min="5654" max="5655" width="4" customWidth="1"/>
    <col min="5656" max="5656" width="4.5" customWidth="1"/>
    <col min="5657" max="5657" width="4.1640625" customWidth="1"/>
    <col min="5662" max="5662" width="8" customWidth="1"/>
    <col min="5889" max="5889" width="1.83203125" customWidth="1"/>
    <col min="5890" max="5890" width="4.5" customWidth="1"/>
    <col min="5891" max="5891" width="4.1640625" customWidth="1"/>
    <col min="5896" max="5896" width="8" customWidth="1"/>
    <col min="5899" max="5900" width="4" customWidth="1"/>
    <col min="5901" max="5901" width="4.5" customWidth="1"/>
    <col min="5902" max="5902" width="4.1640625" customWidth="1"/>
    <col min="5907" max="5907" width="8" customWidth="1"/>
    <col min="5910" max="5911" width="4" customWidth="1"/>
    <col min="5912" max="5912" width="4.5" customWidth="1"/>
    <col min="5913" max="5913" width="4.1640625" customWidth="1"/>
    <col min="5918" max="5918" width="8" customWidth="1"/>
    <col min="6145" max="6145" width="1.83203125" customWidth="1"/>
    <col min="6146" max="6146" width="4.5" customWidth="1"/>
    <col min="6147" max="6147" width="4.1640625" customWidth="1"/>
    <col min="6152" max="6152" width="8" customWidth="1"/>
    <col min="6155" max="6156" width="4" customWidth="1"/>
    <col min="6157" max="6157" width="4.5" customWidth="1"/>
    <col min="6158" max="6158" width="4.1640625" customWidth="1"/>
    <col min="6163" max="6163" width="8" customWidth="1"/>
    <col min="6166" max="6167" width="4" customWidth="1"/>
    <col min="6168" max="6168" width="4.5" customWidth="1"/>
    <col min="6169" max="6169" width="4.1640625" customWidth="1"/>
    <col min="6174" max="6174" width="8" customWidth="1"/>
    <col min="6401" max="6401" width="1.83203125" customWidth="1"/>
    <col min="6402" max="6402" width="4.5" customWidth="1"/>
    <col min="6403" max="6403" width="4.1640625" customWidth="1"/>
    <col min="6408" max="6408" width="8" customWidth="1"/>
    <col min="6411" max="6412" width="4" customWidth="1"/>
    <col min="6413" max="6413" width="4.5" customWidth="1"/>
    <col min="6414" max="6414" width="4.1640625" customWidth="1"/>
    <col min="6419" max="6419" width="8" customWidth="1"/>
    <col min="6422" max="6423" width="4" customWidth="1"/>
    <col min="6424" max="6424" width="4.5" customWidth="1"/>
    <col min="6425" max="6425" width="4.1640625" customWidth="1"/>
    <col min="6430" max="6430" width="8" customWidth="1"/>
    <col min="6657" max="6657" width="1.83203125" customWidth="1"/>
    <col min="6658" max="6658" width="4.5" customWidth="1"/>
    <col min="6659" max="6659" width="4.1640625" customWidth="1"/>
    <col min="6664" max="6664" width="8" customWidth="1"/>
    <col min="6667" max="6668" width="4" customWidth="1"/>
    <col min="6669" max="6669" width="4.5" customWidth="1"/>
    <col min="6670" max="6670" width="4.1640625" customWidth="1"/>
    <col min="6675" max="6675" width="8" customWidth="1"/>
    <col min="6678" max="6679" width="4" customWidth="1"/>
    <col min="6680" max="6680" width="4.5" customWidth="1"/>
    <col min="6681" max="6681" width="4.1640625" customWidth="1"/>
    <col min="6686" max="6686" width="8" customWidth="1"/>
    <col min="6913" max="6913" width="1.83203125" customWidth="1"/>
    <col min="6914" max="6914" width="4.5" customWidth="1"/>
    <col min="6915" max="6915" width="4.1640625" customWidth="1"/>
    <col min="6920" max="6920" width="8" customWidth="1"/>
    <col min="6923" max="6924" width="4" customWidth="1"/>
    <col min="6925" max="6925" width="4.5" customWidth="1"/>
    <col min="6926" max="6926" width="4.1640625" customWidth="1"/>
    <col min="6931" max="6931" width="8" customWidth="1"/>
    <col min="6934" max="6935" width="4" customWidth="1"/>
    <col min="6936" max="6936" width="4.5" customWidth="1"/>
    <col min="6937" max="6937" width="4.1640625" customWidth="1"/>
    <col min="6942" max="6942" width="8" customWidth="1"/>
    <col min="7169" max="7169" width="1.83203125" customWidth="1"/>
    <col min="7170" max="7170" width="4.5" customWidth="1"/>
    <col min="7171" max="7171" width="4.1640625" customWidth="1"/>
    <col min="7176" max="7176" width="8" customWidth="1"/>
    <col min="7179" max="7180" width="4" customWidth="1"/>
    <col min="7181" max="7181" width="4.5" customWidth="1"/>
    <col min="7182" max="7182" width="4.1640625" customWidth="1"/>
    <col min="7187" max="7187" width="8" customWidth="1"/>
    <col min="7190" max="7191" width="4" customWidth="1"/>
    <col min="7192" max="7192" width="4.5" customWidth="1"/>
    <col min="7193" max="7193" width="4.1640625" customWidth="1"/>
    <col min="7198" max="7198" width="8" customWidth="1"/>
    <col min="7425" max="7425" width="1.83203125" customWidth="1"/>
    <col min="7426" max="7426" width="4.5" customWidth="1"/>
    <col min="7427" max="7427" width="4.1640625" customWidth="1"/>
    <col min="7432" max="7432" width="8" customWidth="1"/>
    <col min="7435" max="7436" width="4" customWidth="1"/>
    <col min="7437" max="7437" width="4.5" customWidth="1"/>
    <col min="7438" max="7438" width="4.1640625" customWidth="1"/>
    <col min="7443" max="7443" width="8" customWidth="1"/>
    <col min="7446" max="7447" width="4" customWidth="1"/>
    <col min="7448" max="7448" width="4.5" customWidth="1"/>
    <col min="7449" max="7449" width="4.1640625" customWidth="1"/>
    <col min="7454" max="7454" width="8" customWidth="1"/>
    <col min="7681" max="7681" width="1.83203125" customWidth="1"/>
    <col min="7682" max="7682" width="4.5" customWidth="1"/>
    <col min="7683" max="7683" width="4.1640625" customWidth="1"/>
    <col min="7688" max="7688" width="8" customWidth="1"/>
    <col min="7691" max="7692" width="4" customWidth="1"/>
    <col min="7693" max="7693" width="4.5" customWidth="1"/>
    <col min="7694" max="7694" width="4.1640625" customWidth="1"/>
    <col min="7699" max="7699" width="8" customWidth="1"/>
    <col min="7702" max="7703" width="4" customWidth="1"/>
    <col min="7704" max="7704" width="4.5" customWidth="1"/>
    <col min="7705" max="7705" width="4.1640625" customWidth="1"/>
    <col min="7710" max="7710" width="8" customWidth="1"/>
    <col min="7937" max="7937" width="1.83203125" customWidth="1"/>
    <col min="7938" max="7938" width="4.5" customWidth="1"/>
    <col min="7939" max="7939" width="4.1640625" customWidth="1"/>
    <col min="7944" max="7944" width="8" customWidth="1"/>
    <col min="7947" max="7948" width="4" customWidth="1"/>
    <col min="7949" max="7949" width="4.5" customWidth="1"/>
    <col min="7950" max="7950" width="4.1640625" customWidth="1"/>
    <col min="7955" max="7955" width="8" customWidth="1"/>
    <col min="7958" max="7959" width="4" customWidth="1"/>
    <col min="7960" max="7960" width="4.5" customWidth="1"/>
    <col min="7961" max="7961" width="4.1640625" customWidth="1"/>
    <col min="7966" max="7966" width="8" customWidth="1"/>
    <col min="8193" max="8193" width="1.83203125" customWidth="1"/>
    <col min="8194" max="8194" width="4.5" customWidth="1"/>
    <col min="8195" max="8195" width="4.1640625" customWidth="1"/>
    <col min="8200" max="8200" width="8" customWidth="1"/>
    <col min="8203" max="8204" width="4" customWidth="1"/>
    <col min="8205" max="8205" width="4.5" customWidth="1"/>
    <col min="8206" max="8206" width="4.1640625" customWidth="1"/>
    <col min="8211" max="8211" width="8" customWidth="1"/>
    <col min="8214" max="8215" width="4" customWidth="1"/>
    <col min="8216" max="8216" width="4.5" customWidth="1"/>
    <col min="8217" max="8217" width="4.1640625" customWidth="1"/>
    <col min="8222" max="8222" width="8" customWidth="1"/>
    <col min="8449" max="8449" width="1.83203125" customWidth="1"/>
    <col min="8450" max="8450" width="4.5" customWidth="1"/>
    <col min="8451" max="8451" width="4.1640625" customWidth="1"/>
    <col min="8456" max="8456" width="8" customWidth="1"/>
    <col min="8459" max="8460" width="4" customWidth="1"/>
    <col min="8461" max="8461" width="4.5" customWidth="1"/>
    <col min="8462" max="8462" width="4.1640625" customWidth="1"/>
    <col min="8467" max="8467" width="8" customWidth="1"/>
    <col min="8470" max="8471" width="4" customWidth="1"/>
    <col min="8472" max="8472" width="4.5" customWidth="1"/>
    <col min="8473" max="8473" width="4.1640625" customWidth="1"/>
    <col min="8478" max="8478" width="8" customWidth="1"/>
    <col min="8705" max="8705" width="1.83203125" customWidth="1"/>
    <col min="8706" max="8706" width="4.5" customWidth="1"/>
    <col min="8707" max="8707" width="4.1640625" customWidth="1"/>
    <col min="8712" max="8712" width="8" customWidth="1"/>
    <col min="8715" max="8716" width="4" customWidth="1"/>
    <col min="8717" max="8717" width="4.5" customWidth="1"/>
    <col min="8718" max="8718" width="4.1640625" customWidth="1"/>
    <col min="8723" max="8723" width="8" customWidth="1"/>
    <col min="8726" max="8727" width="4" customWidth="1"/>
    <col min="8728" max="8728" width="4.5" customWidth="1"/>
    <col min="8729" max="8729" width="4.1640625" customWidth="1"/>
    <col min="8734" max="8734" width="8" customWidth="1"/>
    <col min="8961" max="8961" width="1.83203125" customWidth="1"/>
    <col min="8962" max="8962" width="4.5" customWidth="1"/>
    <col min="8963" max="8963" width="4.1640625" customWidth="1"/>
    <col min="8968" max="8968" width="8" customWidth="1"/>
    <col min="8971" max="8972" width="4" customWidth="1"/>
    <col min="8973" max="8973" width="4.5" customWidth="1"/>
    <col min="8974" max="8974" width="4.1640625" customWidth="1"/>
    <col min="8979" max="8979" width="8" customWidth="1"/>
    <col min="8982" max="8983" width="4" customWidth="1"/>
    <col min="8984" max="8984" width="4.5" customWidth="1"/>
    <col min="8985" max="8985" width="4.1640625" customWidth="1"/>
    <col min="8990" max="8990" width="8" customWidth="1"/>
    <col min="9217" max="9217" width="1.83203125" customWidth="1"/>
    <col min="9218" max="9218" width="4.5" customWidth="1"/>
    <col min="9219" max="9219" width="4.1640625" customWidth="1"/>
    <col min="9224" max="9224" width="8" customWidth="1"/>
    <col min="9227" max="9228" width="4" customWidth="1"/>
    <col min="9229" max="9229" width="4.5" customWidth="1"/>
    <col min="9230" max="9230" width="4.1640625" customWidth="1"/>
    <col min="9235" max="9235" width="8" customWidth="1"/>
    <col min="9238" max="9239" width="4" customWidth="1"/>
    <col min="9240" max="9240" width="4.5" customWidth="1"/>
    <col min="9241" max="9241" width="4.1640625" customWidth="1"/>
    <col min="9246" max="9246" width="8" customWidth="1"/>
    <col min="9473" max="9473" width="1.83203125" customWidth="1"/>
    <col min="9474" max="9474" width="4.5" customWidth="1"/>
    <col min="9475" max="9475" width="4.1640625" customWidth="1"/>
    <col min="9480" max="9480" width="8" customWidth="1"/>
    <col min="9483" max="9484" width="4" customWidth="1"/>
    <col min="9485" max="9485" width="4.5" customWidth="1"/>
    <col min="9486" max="9486" width="4.1640625" customWidth="1"/>
    <col min="9491" max="9491" width="8" customWidth="1"/>
    <col min="9494" max="9495" width="4" customWidth="1"/>
    <col min="9496" max="9496" width="4.5" customWidth="1"/>
    <col min="9497" max="9497" width="4.1640625" customWidth="1"/>
    <col min="9502" max="9502" width="8" customWidth="1"/>
    <col min="9729" max="9729" width="1.83203125" customWidth="1"/>
    <col min="9730" max="9730" width="4.5" customWidth="1"/>
    <col min="9731" max="9731" width="4.1640625" customWidth="1"/>
    <col min="9736" max="9736" width="8" customWidth="1"/>
    <col min="9739" max="9740" width="4" customWidth="1"/>
    <col min="9741" max="9741" width="4.5" customWidth="1"/>
    <col min="9742" max="9742" width="4.1640625" customWidth="1"/>
    <col min="9747" max="9747" width="8" customWidth="1"/>
    <col min="9750" max="9751" width="4" customWidth="1"/>
    <col min="9752" max="9752" width="4.5" customWidth="1"/>
    <col min="9753" max="9753" width="4.1640625" customWidth="1"/>
    <col min="9758" max="9758" width="8" customWidth="1"/>
    <col min="9985" max="9985" width="1.83203125" customWidth="1"/>
    <col min="9986" max="9986" width="4.5" customWidth="1"/>
    <col min="9987" max="9987" width="4.1640625" customWidth="1"/>
    <col min="9992" max="9992" width="8" customWidth="1"/>
    <col min="9995" max="9996" width="4" customWidth="1"/>
    <col min="9997" max="9997" width="4.5" customWidth="1"/>
    <col min="9998" max="9998" width="4.1640625" customWidth="1"/>
    <col min="10003" max="10003" width="8" customWidth="1"/>
    <col min="10006" max="10007" width="4" customWidth="1"/>
    <col min="10008" max="10008" width="4.5" customWidth="1"/>
    <col min="10009" max="10009" width="4.1640625" customWidth="1"/>
    <col min="10014" max="10014" width="8" customWidth="1"/>
    <col min="10241" max="10241" width="1.83203125" customWidth="1"/>
    <col min="10242" max="10242" width="4.5" customWidth="1"/>
    <col min="10243" max="10243" width="4.1640625" customWidth="1"/>
    <col min="10248" max="10248" width="8" customWidth="1"/>
    <col min="10251" max="10252" width="4" customWidth="1"/>
    <col min="10253" max="10253" width="4.5" customWidth="1"/>
    <col min="10254" max="10254" width="4.1640625" customWidth="1"/>
    <col min="10259" max="10259" width="8" customWidth="1"/>
    <col min="10262" max="10263" width="4" customWidth="1"/>
    <col min="10264" max="10264" width="4.5" customWidth="1"/>
    <col min="10265" max="10265" width="4.1640625" customWidth="1"/>
    <col min="10270" max="10270" width="8" customWidth="1"/>
    <col min="10497" max="10497" width="1.83203125" customWidth="1"/>
    <col min="10498" max="10498" width="4.5" customWidth="1"/>
    <col min="10499" max="10499" width="4.1640625" customWidth="1"/>
    <col min="10504" max="10504" width="8" customWidth="1"/>
    <col min="10507" max="10508" width="4" customWidth="1"/>
    <col min="10509" max="10509" width="4.5" customWidth="1"/>
    <col min="10510" max="10510" width="4.1640625" customWidth="1"/>
    <col min="10515" max="10515" width="8" customWidth="1"/>
    <col min="10518" max="10519" width="4" customWidth="1"/>
    <col min="10520" max="10520" width="4.5" customWidth="1"/>
    <col min="10521" max="10521" width="4.1640625" customWidth="1"/>
    <col min="10526" max="10526" width="8" customWidth="1"/>
    <col min="10753" max="10753" width="1.83203125" customWidth="1"/>
    <col min="10754" max="10754" width="4.5" customWidth="1"/>
    <col min="10755" max="10755" width="4.1640625" customWidth="1"/>
    <col min="10760" max="10760" width="8" customWidth="1"/>
    <col min="10763" max="10764" width="4" customWidth="1"/>
    <col min="10765" max="10765" width="4.5" customWidth="1"/>
    <col min="10766" max="10766" width="4.1640625" customWidth="1"/>
    <col min="10771" max="10771" width="8" customWidth="1"/>
    <col min="10774" max="10775" width="4" customWidth="1"/>
    <col min="10776" max="10776" width="4.5" customWidth="1"/>
    <col min="10777" max="10777" width="4.1640625" customWidth="1"/>
    <col min="10782" max="10782" width="8" customWidth="1"/>
    <col min="11009" max="11009" width="1.83203125" customWidth="1"/>
    <col min="11010" max="11010" width="4.5" customWidth="1"/>
    <col min="11011" max="11011" width="4.1640625" customWidth="1"/>
    <col min="11016" max="11016" width="8" customWidth="1"/>
    <col min="11019" max="11020" width="4" customWidth="1"/>
    <col min="11021" max="11021" width="4.5" customWidth="1"/>
    <col min="11022" max="11022" width="4.1640625" customWidth="1"/>
    <col min="11027" max="11027" width="8" customWidth="1"/>
    <col min="11030" max="11031" width="4" customWidth="1"/>
    <col min="11032" max="11032" width="4.5" customWidth="1"/>
    <col min="11033" max="11033" width="4.1640625" customWidth="1"/>
    <col min="11038" max="11038" width="8" customWidth="1"/>
    <col min="11265" max="11265" width="1.83203125" customWidth="1"/>
    <col min="11266" max="11266" width="4.5" customWidth="1"/>
    <col min="11267" max="11267" width="4.1640625" customWidth="1"/>
    <col min="11272" max="11272" width="8" customWidth="1"/>
    <col min="11275" max="11276" width="4" customWidth="1"/>
    <col min="11277" max="11277" width="4.5" customWidth="1"/>
    <col min="11278" max="11278" width="4.1640625" customWidth="1"/>
    <col min="11283" max="11283" width="8" customWidth="1"/>
    <col min="11286" max="11287" width="4" customWidth="1"/>
    <col min="11288" max="11288" width="4.5" customWidth="1"/>
    <col min="11289" max="11289" width="4.1640625" customWidth="1"/>
    <col min="11294" max="11294" width="8" customWidth="1"/>
    <col min="11521" max="11521" width="1.83203125" customWidth="1"/>
    <col min="11522" max="11522" width="4.5" customWidth="1"/>
    <col min="11523" max="11523" width="4.1640625" customWidth="1"/>
    <col min="11528" max="11528" width="8" customWidth="1"/>
    <col min="11531" max="11532" width="4" customWidth="1"/>
    <col min="11533" max="11533" width="4.5" customWidth="1"/>
    <col min="11534" max="11534" width="4.1640625" customWidth="1"/>
    <col min="11539" max="11539" width="8" customWidth="1"/>
    <col min="11542" max="11543" width="4" customWidth="1"/>
    <col min="11544" max="11544" width="4.5" customWidth="1"/>
    <col min="11545" max="11545" width="4.1640625" customWidth="1"/>
    <col min="11550" max="11550" width="8" customWidth="1"/>
    <col min="11777" max="11777" width="1.83203125" customWidth="1"/>
    <col min="11778" max="11778" width="4.5" customWidth="1"/>
    <col min="11779" max="11779" width="4.1640625" customWidth="1"/>
    <col min="11784" max="11784" width="8" customWidth="1"/>
    <col min="11787" max="11788" width="4" customWidth="1"/>
    <col min="11789" max="11789" width="4.5" customWidth="1"/>
    <col min="11790" max="11790" width="4.1640625" customWidth="1"/>
    <col min="11795" max="11795" width="8" customWidth="1"/>
    <col min="11798" max="11799" width="4" customWidth="1"/>
    <col min="11800" max="11800" width="4.5" customWidth="1"/>
    <col min="11801" max="11801" width="4.1640625" customWidth="1"/>
    <col min="11806" max="11806" width="8" customWidth="1"/>
    <col min="12033" max="12033" width="1.83203125" customWidth="1"/>
    <col min="12034" max="12034" width="4.5" customWidth="1"/>
    <col min="12035" max="12035" width="4.1640625" customWidth="1"/>
    <col min="12040" max="12040" width="8" customWidth="1"/>
    <col min="12043" max="12044" width="4" customWidth="1"/>
    <col min="12045" max="12045" width="4.5" customWidth="1"/>
    <col min="12046" max="12046" width="4.1640625" customWidth="1"/>
    <col min="12051" max="12051" width="8" customWidth="1"/>
    <col min="12054" max="12055" width="4" customWidth="1"/>
    <col min="12056" max="12056" width="4.5" customWidth="1"/>
    <col min="12057" max="12057" width="4.1640625" customWidth="1"/>
    <col min="12062" max="12062" width="8" customWidth="1"/>
    <col min="12289" max="12289" width="1.83203125" customWidth="1"/>
    <col min="12290" max="12290" width="4.5" customWidth="1"/>
    <col min="12291" max="12291" width="4.1640625" customWidth="1"/>
    <col min="12296" max="12296" width="8" customWidth="1"/>
    <col min="12299" max="12300" width="4" customWidth="1"/>
    <col min="12301" max="12301" width="4.5" customWidth="1"/>
    <col min="12302" max="12302" width="4.1640625" customWidth="1"/>
    <col min="12307" max="12307" width="8" customWidth="1"/>
    <col min="12310" max="12311" width="4" customWidth="1"/>
    <col min="12312" max="12312" width="4.5" customWidth="1"/>
    <col min="12313" max="12313" width="4.1640625" customWidth="1"/>
    <col min="12318" max="12318" width="8" customWidth="1"/>
    <col min="12545" max="12545" width="1.83203125" customWidth="1"/>
    <col min="12546" max="12546" width="4.5" customWidth="1"/>
    <col min="12547" max="12547" width="4.1640625" customWidth="1"/>
    <col min="12552" max="12552" width="8" customWidth="1"/>
    <col min="12555" max="12556" width="4" customWidth="1"/>
    <col min="12557" max="12557" width="4.5" customWidth="1"/>
    <col min="12558" max="12558" width="4.1640625" customWidth="1"/>
    <col min="12563" max="12563" width="8" customWidth="1"/>
    <col min="12566" max="12567" width="4" customWidth="1"/>
    <col min="12568" max="12568" width="4.5" customWidth="1"/>
    <col min="12569" max="12569" width="4.1640625" customWidth="1"/>
    <col min="12574" max="12574" width="8" customWidth="1"/>
    <col min="12801" max="12801" width="1.83203125" customWidth="1"/>
    <col min="12802" max="12802" width="4.5" customWidth="1"/>
    <col min="12803" max="12803" width="4.1640625" customWidth="1"/>
    <col min="12808" max="12808" width="8" customWidth="1"/>
    <col min="12811" max="12812" width="4" customWidth="1"/>
    <col min="12813" max="12813" width="4.5" customWidth="1"/>
    <col min="12814" max="12814" width="4.1640625" customWidth="1"/>
    <col min="12819" max="12819" width="8" customWidth="1"/>
    <col min="12822" max="12823" width="4" customWidth="1"/>
    <col min="12824" max="12824" width="4.5" customWidth="1"/>
    <col min="12825" max="12825" width="4.1640625" customWidth="1"/>
    <col min="12830" max="12830" width="8" customWidth="1"/>
    <col min="13057" max="13057" width="1.83203125" customWidth="1"/>
    <col min="13058" max="13058" width="4.5" customWidth="1"/>
    <col min="13059" max="13059" width="4.1640625" customWidth="1"/>
    <col min="13064" max="13064" width="8" customWidth="1"/>
    <col min="13067" max="13068" width="4" customWidth="1"/>
    <col min="13069" max="13069" width="4.5" customWidth="1"/>
    <col min="13070" max="13070" width="4.1640625" customWidth="1"/>
    <col min="13075" max="13075" width="8" customWidth="1"/>
    <col min="13078" max="13079" width="4" customWidth="1"/>
    <col min="13080" max="13080" width="4.5" customWidth="1"/>
    <col min="13081" max="13081" width="4.1640625" customWidth="1"/>
    <col min="13086" max="13086" width="8" customWidth="1"/>
    <col min="13313" max="13313" width="1.83203125" customWidth="1"/>
    <col min="13314" max="13314" width="4.5" customWidth="1"/>
    <col min="13315" max="13315" width="4.1640625" customWidth="1"/>
    <col min="13320" max="13320" width="8" customWidth="1"/>
    <col min="13323" max="13324" width="4" customWidth="1"/>
    <col min="13325" max="13325" width="4.5" customWidth="1"/>
    <col min="13326" max="13326" width="4.1640625" customWidth="1"/>
    <col min="13331" max="13331" width="8" customWidth="1"/>
    <col min="13334" max="13335" width="4" customWidth="1"/>
    <col min="13336" max="13336" width="4.5" customWidth="1"/>
    <col min="13337" max="13337" width="4.1640625" customWidth="1"/>
    <col min="13342" max="13342" width="8" customWidth="1"/>
    <col min="13569" max="13569" width="1.83203125" customWidth="1"/>
    <col min="13570" max="13570" width="4.5" customWidth="1"/>
    <col min="13571" max="13571" width="4.1640625" customWidth="1"/>
    <col min="13576" max="13576" width="8" customWidth="1"/>
    <col min="13579" max="13580" width="4" customWidth="1"/>
    <col min="13581" max="13581" width="4.5" customWidth="1"/>
    <col min="13582" max="13582" width="4.1640625" customWidth="1"/>
    <col min="13587" max="13587" width="8" customWidth="1"/>
    <col min="13590" max="13591" width="4" customWidth="1"/>
    <col min="13592" max="13592" width="4.5" customWidth="1"/>
    <col min="13593" max="13593" width="4.1640625" customWidth="1"/>
    <col min="13598" max="13598" width="8" customWidth="1"/>
    <col min="13825" max="13825" width="1.83203125" customWidth="1"/>
    <col min="13826" max="13826" width="4.5" customWidth="1"/>
    <col min="13827" max="13827" width="4.1640625" customWidth="1"/>
    <col min="13832" max="13832" width="8" customWidth="1"/>
    <col min="13835" max="13836" width="4" customWidth="1"/>
    <col min="13837" max="13837" width="4.5" customWidth="1"/>
    <col min="13838" max="13838" width="4.1640625" customWidth="1"/>
    <col min="13843" max="13843" width="8" customWidth="1"/>
    <col min="13846" max="13847" width="4" customWidth="1"/>
    <col min="13848" max="13848" width="4.5" customWidth="1"/>
    <col min="13849" max="13849" width="4.1640625" customWidth="1"/>
    <col min="13854" max="13854" width="8" customWidth="1"/>
    <col min="14081" max="14081" width="1.83203125" customWidth="1"/>
    <col min="14082" max="14082" width="4.5" customWidth="1"/>
    <col min="14083" max="14083" width="4.1640625" customWidth="1"/>
    <col min="14088" max="14088" width="8" customWidth="1"/>
    <col min="14091" max="14092" width="4" customWidth="1"/>
    <col min="14093" max="14093" width="4.5" customWidth="1"/>
    <col min="14094" max="14094" width="4.1640625" customWidth="1"/>
    <col min="14099" max="14099" width="8" customWidth="1"/>
    <col min="14102" max="14103" width="4" customWidth="1"/>
    <col min="14104" max="14104" width="4.5" customWidth="1"/>
    <col min="14105" max="14105" width="4.1640625" customWidth="1"/>
    <col min="14110" max="14110" width="8" customWidth="1"/>
    <col min="14337" max="14337" width="1.83203125" customWidth="1"/>
    <col min="14338" max="14338" width="4.5" customWidth="1"/>
    <col min="14339" max="14339" width="4.1640625" customWidth="1"/>
    <col min="14344" max="14344" width="8" customWidth="1"/>
    <col min="14347" max="14348" width="4" customWidth="1"/>
    <col min="14349" max="14349" width="4.5" customWidth="1"/>
    <col min="14350" max="14350" width="4.1640625" customWidth="1"/>
    <col min="14355" max="14355" width="8" customWidth="1"/>
    <col min="14358" max="14359" width="4" customWidth="1"/>
    <col min="14360" max="14360" width="4.5" customWidth="1"/>
    <col min="14361" max="14361" width="4.1640625" customWidth="1"/>
    <col min="14366" max="14366" width="8" customWidth="1"/>
    <col min="14593" max="14593" width="1.83203125" customWidth="1"/>
    <col min="14594" max="14594" width="4.5" customWidth="1"/>
    <col min="14595" max="14595" width="4.1640625" customWidth="1"/>
    <col min="14600" max="14600" width="8" customWidth="1"/>
    <col min="14603" max="14604" width="4" customWidth="1"/>
    <col min="14605" max="14605" width="4.5" customWidth="1"/>
    <col min="14606" max="14606" width="4.1640625" customWidth="1"/>
    <col min="14611" max="14611" width="8" customWidth="1"/>
    <col min="14614" max="14615" width="4" customWidth="1"/>
    <col min="14616" max="14616" width="4.5" customWidth="1"/>
    <col min="14617" max="14617" width="4.1640625" customWidth="1"/>
    <col min="14622" max="14622" width="8" customWidth="1"/>
    <col min="14849" max="14849" width="1.83203125" customWidth="1"/>
    <col min="14850" max="14850" width="4.5" customWidth="1"/>
    <col min="14851" max="14851" width="4.1640625" customWidth="1"/>
    <col min="14856" max="14856" width="8" customWidth="1"/>
    <col min="14859" max="14860" width="4" customWidth="1"/>
    <col min="14861" max="14861" width="4.5" customWidth="1"/>
    <col min="14862" max="14862" width="4.1640625" customWidth="1"/>
    <col min="14867" max="14867" width="8" customWidth="1"/>
    <col min="14870" max="14871" width="4" customWidth="1"/>
    <col min="14872" max="14872" width="4.5" customWidth="1"/>
    <col min="14873" max="14873" width="4.1640625" customWidth="1"/>
    <col min="14878" max="14878" width="8" customWidth="1"/>
    <col min="15105" max="15105" width="1.83203125" customWidth="1"/>
    <col min="15106" max="15106" width="4.5" customWidth="1"/>
    <col min="15107" max="15107" width="4.1640625" customWidth="1"/>
    <col min="15112" max="15112" width="8" customWidth="1"/>
    <col min="15115" max="15116" width="4" customWidth="1"/>
    <col min="15117" max="15117" width="4.5" customWidth="1"/>
    <col min="15118" max="15118" width="4.1640625" customWidth="1"/>
    <col min="15123" max="15123" width="8" customWidth="1"/>
    <col min="15126" max="15127" width="4" customWidth="1"/>
    <col min="15128" max="15128" width="4.5" customWidth="1"/>
    <col min="15129" max="15129" width="4.1640625" customWidth="1"/>
    <col min="15134" max="15134" width="8" customWidth="1"/>
    <col min="15361" max="15361" width="1.83203125" customWidth="1"/>
    <col min="15362" max="15362" width="4.5" customWidth="1"/>
    <col min="15363" max="15363" width="4.1640625" customWidth="1"/>
    <col min="15368" max="15368" width="8" customWidth="1"/>
    <col min="15371" max="15372" width="4" customWidth="1"/>
    <col min="15373" max="15373" width="4.5" customWidth="1"/>
    <col min="15374" max="15374" width="4.1640625" customWidth="1"/>
    <col min="15379" max="15379" width="8" customWidth="1"/>
    <col min="15382" max="15383" width="4" customWidth="1"/>
    <col min="15384" max="15384" width="4.5" customWidth="1"/>
    <col min="15385" max="15385" width="4.1640625" customWidth="1"/>
    <col min="15390" max="15390" width="8" customWidth="1"/>
    <col min="15617" max="15617" width="1.83203125" customWidth="1"/>
    <col min="15618" max="15618" width="4.5" customWidth="1"/>
    <col min="15619" max="15619" width="4.1640625" customWidth="1"/>
    <col min="15624" max="15624" width="8" customWidth="1"/>
    <col min="15627" max="15628" width="4" customWidth="1"/>
    <col min="15629" max="15629" width="4.5" customWidth="1"/>
    <col min="15630" max="15630" width="4.1640625" customWidth="1"/>
    <col min="15635" max="15635" width="8" customWidth="1"/>
    <col min="15638" max="15639" width="4" customWidth="1"/>
    <col min="15640" max="15640" width="4.5" customWidth="1"/>
    <col min="15641" max="15641" width="4.1640625" customWidth="1"/>
    <col min="15646" max="15646" width="8" customWidth="1"/>
    <col min="15873" max="15873" width="1.83203125" customWidth="1"/>
    <col min="15874" max="15874" width="4.5" customWidth="1"/>
    <col min="15875" max="15875" width="4.1640625" customWidth="1"/>
    <col min="15880" max="15880" width="8" customWidth="1"/>
    <col min="15883" max="15884" width="4" customWidth="1"/>
    <col min="15885" max="15885" width="4.5" customWidth="1"/>
    <col min="15886" max="15886" width="4.1640625" customWidth="1"/>
    <col min="15891" max="15891" width="8" customWidth="1"/>
    <col min="15894" max="15895" width="4" customWidth="1"/>
    <col min="15896" max="15896" width="4.5" customWidth="1"/>
    <col min="15897" max="15897" width="4.1640625" customWidth="1"/>
    <col min="15902" max="15902" width="8" customWidth="1"/>
    <col min="16129" max="16129" width="1.83203125" customWidth="1"/>
    <col min="16130" max="16130" width="4.5" customWidth="1"/>
    <col min="16131" max="16131" width="4.1640625" customWidth="1"/>
    <col min="16136" max="16136" width="8" customWidth="1"/>
    <col min="16139" max="16140" width="4" customWidth="1"/>
    <col min="16141" max="16141" width="4.5" customWidth="1"/>
    <col min="16142" max="16142" width="4.1640625" customWidth="1"/>
    <col min="16147" max="16147" width="8" customWidth="1"/>
    <col min="16150" max="16151" width="4" customWidth="1"/>
    <col min="16152" max="16152" width="4.5" customWidth="1"/>
    <col min="16153" max="16153" width="4.1640625" customWidth="1"/>
    <col min="16158" max="16158" width="8" customWidth="1"/>
  </cols>
  <sheetData>
    <row r="1" spans="2:43" ht="17" thickBot="1">
      <c r="B1" s="1"/>
      <c r="C1" s="1"/>
      <c r="D1" s="1"/>
      <c r="E1" s="1"/>
      <c r="F1" s="1"/>
      <c r="G1" s="1"/>
      <c r="H1" s="1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X1" s="1"/>
      <c r="Y1" s="1"/>
      <c r="Z1" s="1"/>
      <c r="AA1" s="1"/>
      <c r="AB1" s="1"/>
      <c r="AC1" s="1"/>
      <c r="AD1" s="1"/>
      <c r="AE1" s="1"/>
      <c r="AF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7" thickBot="1">
      <c r="B2" s="1"/>
      <c r="C2" s="1"/>
      <c r="D2" s="2"/>
      <c r="E2" s="3" t="s">
        <v>0</v>
      </c>
      <c r="F2" s="4"/>
      <c r="G2" s="5" t="s">
        <v>1</v>
      </c>
      <c r="H2" s="1"/>
      <c r="I2" s="1"/>
      <c r="J2" s="6" t="s">
        <v>2</v>
      </c>
      <c r="M2" s="1"/>
      <c r="N2" s="1"/>
      <c r="O2" s="2"/>
      <c r="P2" s="3" t="s">
        <v>0</v>
      </c>
      <c r="Q2" s="4"/>
      <c r="R2" s="5" t="s">
        <v>1</v>
      </c>
      <c r="S2" s="1"/>
      <c r="T2" s="1"/>
      <c r="U2" s="6" t="s">
        <v>2</v>
      </c>
      <c r="X2" s="1"/>
      <c r="Y2" s="1"/>
      <c r="Z2" s="2"/>
      <c r="AA2" s="3" t="s">
        <v>0</v>
      </c>
      <c r="AB2" s="4"/>
      <c r="AC2" s="5" t="s">
        <v>1</v>
      </c>
      <c r="AD2" s="1"/>
      <c r="AE2" s="1"/>
      <c r="AF2" s="6" t="s">
        <v>2</v>
      </c>
      <c r="AI2" s="1"/>
      <c r="AJ2" s="1"/>
      <c r="AK2" s="2"/>
      <c r="AL2" s="3" t="s">
        <v>0</v>
      </c>
      <c r="AM2" s="4"/>
      <c r="AN2" s="5" t="s">
        <v>1</v>
      </c>
      <c r="AO2" s="1"/>
      <c r="AP2" s="1"/>
      <c r="AQ2" s="6" t="s">
        <v>2</v>
      </c>
    </row>
    <row r="3" spans="2:43" ht="17" thickBot="1">
      <c r="B3" s="1"/>
      <c r="C3" s="1"/>
      <c r="D3" s="1"/>
      <c r="E3" s="1"/>
      <c r="F3" s="1"/>
      <c r="G3" s="1"/>
      <c r="H3" s="1"/>
      <c r="I3" s="1"/>
      <c r="J3" s="6" t="s">
        <v>3</v>
      </c>
      <c r="M3" s="1"/>
      <c r="N3" s="1"/>
      <c r="O3" s="1"/>
      <c r="P3" s="1"/>
      <c r="Q3" s="1"/>
      <c r="R3" s="1"/>
      <c r="S3" s="1"/>
      <c r="T3" s="1"/>
      <c r="U3" s="6" t="s">
        <v>3</v>
      </c>
      <c r="X3" s="1"/>
      <c r="Y3" s="1"/>
      <c r="Z3" s="1"/>
      <c r="AA3" s="1"/>
      <c r="AB3" s="1"/>
      <c r="AC3" s="1"/>
      <c r="AD3" s="1"/>
      <c r="AE3" s="1"/>
      <c r="AF3" s="6" t="s">
        <v>3</v>
      </c>
      <c r="AI3" s="1"/>
      <c r="AJ3" s="1"/>
      <c r="AK3" s="1"/>
      <c r="AL3" s="1"/>
      <c r="AM3" s="1"/>
      <c r="AN3" s="1"/>
      <c r="AO3" s="1"/>
      <c r="AP3" s="1"/>
      <c r="AQ3" s="6" t="s">
        <v>3</v>
      </c>
    </row>
    <row r="4" spans="2:43">
      <c r="B4" s="7" t="s">
        <v>4</v>
      </c>
      <c r="C4" s="8"/>
      <c r="D4" s="9"/>
      <c r="E4" s="8">
        <f>Intro!D12</f>
        <v>0</v>
      </c>
      <c r="F4" s="9"/>
      <c r="G4" s="8"/>
      <c r="H4" s="8"/>
      <c r="I4" s="8"/>
      <c r="J4" s="10"/>
      <c r="M4" s="7" t="s">
        <v>4</v>
      </c>
      <c r="N4" s="8"/>
      <c r="O4" s="9"/>
      <c r="P4" s="8">
        <f>E4</f>
        <v>0</v>
      </c>
      <c r="Q4" s="9"/>
      <c r="R4" s="8"/>
      <c r="S4" s="8"/>
      <c r="T4" s="8"/>
      <c r="U4" s="10"/>
      <c r="X4" s="7" t="s">
        <v>4</v>
      </c>
      <c r="Y4" s="8"/>
      <c r="Z4" s="9"/>
      <c r="AA4" s="8">
        <f>P4</f>
        <v>0</v>
      </c>
      <c r="AB4" s="9"/>
      <c r="AC4" s="8"/>
      <c r="AD4" s="8"/>
      <c r="AE4" s="8"/>
      <c r="AF4" s="10"/>
      <c r="AI4" s="7" t="s">
        <v>4</v>
      </c>
      <c r="AJ4" s="8"/>
      <c r="AK4" s="9"/>
      <c r="AL4" s="8">
        <f>AA4</f>
        <v>0</v>
      </c>
      <c r="AM4" s="9"/>
      <c r="AN4" s="8"/>
      <c r="AO4" s="8"/>
      <c r="AP4" s="8"/>
      <c r="AQ4" s="10"/>
    </row>
    <row r="5" spans="2:43" ht="17" thickBot="1">
      <c r="B5" s="11"/>
      <c r="C5" s="1"/>
      <c r="D5" s="1"/>
      <c r="E5" s="1"/>
      <c r="F5" s="1"/>
      <c r="G5" s="1"/>
      <c r="H5" s="1"/>
      <c r="I5" s="1"/>
      <c r="J5" s="12"/>
      <c r="M5" s="11"/>
      <c r="N5" s="1"/>
      <c r="O5" s="1"/>
      <c r="P5" s="1"/>
      <c r="Q5" s="1"/>
      <c r="R5" s="1"/>
      <c r="S5" s="1"/>
      <c r="T5" s="1"/>
      <c r="U5" s="12"/>
      <c r="X5" s="11"/>
      <c r="Y5" s="1"/>
      <c r="Z5" s="1"/>
      <c r="AA5" s="1"/>
      <c r="AB5" s="1"/>
      <c r="AC5" s="1"/>
      <c r="AD5" s="1"/>
      <c r="AE5" s="1"/>
      <c r="AF5" s="12"/>
      <c r="AI5" s="11"/>
      <c r="AJ5" s="1"/>
      <c r="AK5" s="1"/>
      <c r="AL5" s="1"/>
      <c r="AM5" s="1"/>
      <c r="AN5" s="1"/>
      <c r="AO5" s="1"/>
      <c r="AP5" s="1"/>
      <c r="AQ5" s="12"/>
    </row>
    <row r="6" spans="2:43">
      <c r="B6" s="7"/>
      <c r="C6" s="8"/>
      <c r="D6" s="8"/>
      <c r="E6" s="8"/>
      <c r="F6" s="8"/>
      <c r="G6" s="8"/>
      <c r="H6" s="13"/>
      <c r="I6" s="14"/>
      <c r="J6" s="15"/>
      <c r="M6" s="7"/>
      <c r="N6" s="8"/>
      <c r="O6" s="8"/>
      <c r="P6" s="8"/>
      <c r="Q6" s="8"/>
      <c r="R6" s="8"/>
      <c r="S6" s="13"/>
      <c r="T6" s="14"/>
      <c r="U6" s="15"/>
      <c r="X6" s="7"/>
      <c r="Y6" s="8"/>
      <c r="Z6" s="8"/>
      <c r="AA6" s="8"/>
      <c r="AB6" s="8"/>
      <c r="AC6" s="8"/>
      <c r="AD6" s="13"/>
      <c r="AE6" s="14"/>
      <c r="AF6" s="15"/>
      <c r="AI6" s="7"/>
      <c r="AJ6" s="8"/>
      <c r="AK6" s="8"/>
      <c r="AL6" s="8"/>
      <c r="AM6" s="8"/>
      <c r="AN6" s="8"/>
      <c r="AO6" s="13"/>
      <c r="AP6" s="14"/>
      <c r="AQ6" s="15"/>
    </row>
    <row r="7" spans="2:43" ht="17" thickBot="1">
      <c r="B7" s="16"/>
      <c r="C7" s="17"/>
      <c r="D7" s="17"/>
      <c r="E7" s="18"/>
      <c r="F7" s="17"/>
      <c r="G7" s="17"/>
      <c r="H7" s="19"/>
      <c r="I7" s="20">
        <f>Intro!C16</f>
        <v>44196</v>
      </c>
      <c r="J7" s="20">
        <f>Intro!E16</f>
        <v>43830</v>
      </c>
      <c r="M7" s="16"/>
      <c r="N7" s="17"/>
      <c r="O7" s="17"/>
      <c r="P7" s="18"/>
      <c r="Q7" s="17"/>
      <c r="R7" s="17"/>
      <c r="S7" s="19"/>
      <c r="T7" s="20">
        <f>J7</f>
        <v>43830</v>
      </c>
      <c r="U7" s="20">
        <f>Intro!G16</f>
        <v>43465</v>
      </c>
      <c r="X7" s="16"/>
      <c r="Y7" s="17"/>
      <c r="Z7" s="17"/>
      <c r="AA7" s="18"/>
      <c r="AB7" s="17"/>
      <c r="AC7" s="17"/>
      <c r="AD7" s="19"/>
      <c r="AE7" s="20">
        <f>U7</f>
        <v>43465</v>
      </c>
      <c r="AF7" s="20">
        <f>Intro!I16</f>
        <v>0</v>
      </c>
      <c r="AI7" s="16"/>
      <c r="AJ7" s="17"/>
      <c r="AK7" s="17"/>
      <c r="AL7" s="18"/>
      <c r="AM7" s="17"/>
      <c r="AN7" s="17"/>
      <c r="AO7" s="19"/>
      <c r="AP7" s="20">
        <f>AF7</f>
        <v>0</v>
      </c>
      <c r="AQ7" s="20">
        <f>Intro!K16</f>
        <v>0</v>
      </c>
    </row>
    <row r="8" spans="2:43">
      <c r="B8" s="21"/>
      <c r="C8" s="22"/>
      <c r="D8" s="23" t="s">
        <v>6</v>
      </c>
      <c r="E8" s="8"/>
      <c r="F8" s="8"/>
      <c r="G8" s="24"/>
      <c r="H8" s="25" t="s">
        <v>7</v>
      </c>
      <c r="I8" s="26">
        <f>[1]Page2!I8</f>
        <v>0</v>
      </c>
      <c r="J8" s="26">
        <f>[1]Page2!J8</f>
        <v>0</v>
      </c>
      <c r="M8" s="21"/>
      <c r="N8" s="22"/>
      <c r="O8" s="23" t="s">
        <v>6</v>
      </c>
      <c r="P8" s="8"/>
      <c r="Q8" s="8"/>
      <c r="R8" s="24"/>
      <c r="S8" s="25" t="s">
        <v>7</v>
      </c>
      <c r="T8" s="26">
        <f>[1]Page2!T8</f>
        <v>0</v>
      </c>
      <c r="U8" s="26">
        <f>[1]Page2!U8</f>
        <v>0</v>
      </c>
      <c r="X8" s="21"/>
      <c r="Y8" s="22"/>
      <c r="Z8" s="23" t="s">
        <v>6</v>
      </c>
      <c r="AA8" s="8"/>
      <c r="AB8" s="8"/>
      <c r="AC8" s="24"/>
      <c r="AD8" s="25" t="s">
        <v>7</v>
      </c>
      <c r="AE8" s="26">
        <f>[1]Page2!AE8</f>
        <v>0</v>
      </c>
      <c r="AF8" s="26">
        <f>[1]Page2!AF8</f>
        <v>0</v>
      </c>
      <c r="AI8" s="21"/>
      <c r="AJ8" s="22"/>
      <c r="AK8" s="23" t="s">
        <v>6</v>
      </c>
      <c r="AL8" s="8"/>
      <c r="AM8" s="24"/>
      <c r="AN8" s="25" t="s">
        <v>7</v>
      </c>
      <c r="AO8" s="26"/>
      <c r="AP8" s="27"/>
      <c r="AQ8" s="27"/>
    </row>
    <row r="9" spans="2:43">
      <c r="B9" s="28"/>
      <c r="C9" s="29"/>
      <c r="D9" s="30" t="s">
        <v>8</v>
      </c>
      <c r="E9" s="31"/>
      <c r="F9" s="31"/>
      <c r="G9" s="32"/>
      <c r="H9" s="33" t="s">
        <v>9</v>
      </c>
      <c r="I9" s="34">
        <f>[1]Page2!I9</f>
        <v>0</v>
      </c>
      <c r="J9" s="34">
        <f>[1]Page2!J9</f>
        <v>0</v>
      </c>
      <c r="M9" s="28"/>
      <c r="N9" s="29"/>
      <c r="O9" s="30" t="s">
        <v>8</v>
      </c>
      <c r="P9" s="31"/>
      <c r="Q9" s="31"/>
      <c r="R9" s="32"/>
      <c r="S9" s="33" t="s">
        <v>9</v>
      </c>
      <c r="T9" s="34">
        <f>[1]Page2!T9</f>
        <v>0</v>
      </c>
      <c r="U9" s="34">
        <f>[1]Page2!U9</f>
        <v>0</v>
      </c>
      <c r="X9" s="28"/>
      <c r="Y9" s="29"/>
      <c r="Z9" s="30" t="s">
        <v>8</v>
      </c>
      <c r="AA9" s="31"/>
      <c r="AB9" s="31"/>
      <c r="AC9" s="32"/>
      <c r="AD9" s="33" t="s">
        <v>9</v>
      </c>
      <c r="AE9" s="34">
        <f>[1]Page2!AE9</f>
        <v>0</v>
      </c>
      <c r="AF9" s="34">
        <f>[1]Page2!AF9</f>
        <v>0</v>
      </c>
      <c r="AI9" s="28"/>
      <c r="AJ9" s="29"/>
      <c r="AK9" s="30" t="s">
        <v>8</v>
      </c>
      <c r="AL9" s="31"/>
      <c r="AM9" s="32"/>
      <c r="AN9" s="33" t="s">
        <v>9</v>
      </c>
      <c r="AO9" s="34"/>
      <c r="AP9" s="27"/>
      <c r="AQ9" s="27"/>
    </row>
    <row r="10" spans="2:43">
      <c r="B10" s="28"/>
      <c r="C10" s="29"/>
      <c r="D10" s="30" t="s">
        <v>10</v>
      </c>
      <c r="E10" s="31"/>
      <c r="F10" s="35" t="s">
        <v>11</v>
      </c>
      <c r="G10" s="36"/>
      <c r="H10" s="33" t="s">
        <v>12</v>
      </c>
      <c r="I10" s="34">
        <f>[1]Page2!I10</f>
        <v>0</v>
      </c>
      <c r="J10" s="34">
        <f>[1]Page2!J10</f>
        <v>0</v>
      </c>
      <c r="M10" s="28"/>
      <c r="N10" s="29"/>
      <c r="O10" s="30" t="s">
        <v>10</v>
      </c>
      <c r="P10" s="31"/>
      <c r="Q10" s="35" t="s">
        <v>11</v>
      </c>
      <c r="R10" s="36"/>
      <c r="S10" s="33" t="s">
        <v>12</v>
      </c>
      <c r="T10" s="34">
        <f>[1]Page2!T10</f>
        <v>0</v>
      </c>
      <c r="U10" s="34"/>
      <c r="X10" s="28"/>
      <c r="Y10" s="29"/>
      <c r="Z10" s="30" t="s">
        <v>10</v>
      </c>
      <c r="AA10" s="31"/>
      <c r="AB10" s="35" t="s">
        <v>11</v>
      </c>
      <c r="AC10" s="36"/>
      <c r="AD10" s="33" t="s">
        <v>12</v>
      </c>
      <c r="AE10" s="34">
        <f>[1]Page2!AE10</f>
        <v>0</v>
      </c>
      <c r="AF10" s="34">
        <f>[1]Page2!AF10</f>
        <v>0</v>
      </c>
      <c r="AI10" s="28"/>
      <c r="AJ10" s="29"/>
      <c r="AK10" s="30" t="s">
        <v>10</v>
      </c>
      <c r="AL10" s="31"/>
      <c r="AM10" s="36"/>
      <c r="AN10" s="33" t="s">
        <v>12</v>
      </c>
      <c r="AO10" s="34"/>
      <c r="AP10" s="27"/>
      <c r="AQ10" s="27"/>
    </row>
    <row r="11" spans="2:43">
      <c r="B11" s="28"/>
      <c r="C11" s="29"/>
      <c r="D11" s="30" t="s">
        <v>13</v>
      </c>
      <c r="E11" s="31"/>
      <c r="F11" s="31"/>
      <c r="G11" s="32"/>
      <c r="H11" s="33" t="s">
        <v>14</v>
      </c>
      <c r="I11" s="34">
        <f>[1]Page2!I11</f>
        <v>0</v>
      </c>
      <c r="J11" s="34">
        <f>[1]Page2!J11</f>
        <v>0</v>
      </c>
      <c r="M11" s="28"/>
      <c r="N11" s="29"/>
      <c r="O11" s="30" t="s">
        <v>13</v>
      </c>
      <c r="P11" s="31"/>
      <c r="Q11" s="31"/>
      <c r="R11" s="32"/>
      <c r="S11" s="33" t="s">
        <v>14</v>
      </c>
      <c r="T11" s="34"/>
      <c r="U11" s="34"/>
      <c r="X11" s="28"/>
      <c r="Y11" s="29"/>
      <c r="Z11" s="30" t="s">
        <v>13</v>
      </c>
      <c r="AA11" s="31"/>
      <c r="AB11" s="31"/>
      <c r="AC11" s="32"/>
      <c r="AD11" s="33" t="s">
        <v>14</v>
      </c>
      <c r="AE11" s="34">
        <f>[1]Page2!AE11</f>
        <v>0</v>
      </c>
      <c r="AF11" s="34">
        <f>[1]Page2!AF11</f>
        <v>0</v>
      </c>
      <c r="AI11" s="28"/>
      <c r="AJ11" s="29"/>
      <c r="AK11" s="30" t="s">
        <v>13</v>
      </c>
      <c r="AL11" s="31"/>
      <c r="AM11" s="32"/>
      <c r="AN11" s="33" t="s">
        <v>14</v>
      </c>
      <c r="AO11" s="34"/>
      <c r="AP11" s="27"/>
      <c r="AQ11" s="27"/>
    </row>
    <row r="12" spans="2:43">
      <c r="B12" s="28"/>
      <c r="C12" s="29"/>
      <c r="D12" s="30" t="s">
        <v>15</v>
      </c>
      <c r="E12" s="31"/>
      <c r="F12" s="31"/>
      <c r="G12" s="32"/>
      <c r="H12" s="33" t="s">
        <v>16</v>
      </c>
      <c r="I12" s="34"/>
      <c r="J12" s="34"/>
      <c r="M12" s="28"/>
      <c r="N12" s="29"/>
      <c r="O12" s="30" t="s">
        <v>15</v>
      </c>
      <c r="P12" s="31"/>
      <c r="Q12" s="31"/>
      <c r="R12" s="32"/>
      <c r="S12" s="33" t="s">
        <v>16</v>
      </c>
      <c r="T12" s="34"/>
      <c r="U12" s="34"/>
      <c r="X12" s="28"/>
      <c r="Y12" s="29"/>
      <c r="Z12" s="30" t="s">
        <v>15</v>
      </c>
      <c r="AA12" s="31"/>
      <c r="AB12" s="31"/>
      <c r="AC12" s="32"/>
      <c r="AD12" s="33" t="s">
        <v>16</v>
      </c>
      <c r="AE12" s="34">
        <f>[1]Page2!AE12</f>
        <v>0</v>
      </c>
      <c r="AF12" s="34">
        <f>[1]Page2!AF12</f>
        <v>0</v>
      </c>
      <c r="AI12" s="28"/>
      <c r="AJ12" s="29"/>
      <c r="AK12" s="30" t="s">
        <v>15</v>
      </c>
      <c r="AL12" s="31"/>
      <c r="AM12" s="32"/>
      <c r="AN12" s="33" t="s">
        <v>16</v>
      </c>
      <c r="AO12" s="34"/>
      <c r="AP12" s="27"/>
      <c r="AQ12" s="27"/>
    </row>
    <row r="13" spans="2:43" ht="42">
      <c r="B13" s="37"/>
      <c r="C13" s="38"/>
      <c r="D13" s="39" t="s">
        <v>17</v>
      </c>
      <c r="E13" s="40" t="s">
        <v>18</v>
      </c>
      <c r="F13" s="35" t="s">
        <v>19</v>
      </c>
      <c r="G13" s="36"/>
      <c r="H13" s="33" t="s">
        <v>20</v>
      </c>
      <c r="I13" s="34">
        <f>[1]Page2!I13</f>
        <v>0</v>
      </c>
      <c r="J13" s="34">
        <f>[1]Page2!J13</f>
        <v>0</v>
      </c>
      <c r="M13" s="37"/>
      <c r="N13" s="38"/>
      <c r="O13" s="39" t="s">
        <v>17</v>
      </c>
      <c r="P13" s="40" t="s">
        <v>18</v>
      </c>
      <c r="Q13" s="35" t="s">
        <v>19</v>
      </c>
      <c r="R13" s="36"/>
      <c r="S13" s="33" t="s">
        <v>20</v>
      </c>
      <c r="T13" s="34"/>
      <c r="U13" s="34"/>
      <c r="X13" s="37"/>
      <c r="Y13" s="38"/>
      <c r="Z13" s="39" t="s">
        <v>17</v>
      </c>
      <c r="AA13" s="40" t="s">
        <v>18</v>
      </c>
      <c r="AB13" s="35" t="s">
        <v>19</v>
      </c>
      <c r="AC13" s="36"/>
      <c r="AD13" s="33" t="s">
        <v>20</v>
      </c>
      <c r="AE13" s="34">
        <f>[1]Page2!AE13</f>
        <v>0</v>
      </c>
      <c r="AF13" s="34">
        <f>[1]Page2!AF13</f>
        <v>0</v>
      </c>
      <c r="AI13" s="37"/>
      <c r="AJ13" s="38"/>
      <c r="AK13" s="39" t="s">
        <v>17</v>
      </c>
      <c r="AL13" s="40" t="s">
        <v>18</v>
      </c>
      <c r="AM13" s="36"/>
      <c r="AN13" s="33" t="s">
        <v>20</v>
      </c>
      <c r="AO13" s="34"/>
      <c r="AP13" s="27"/>
      <c r="AQ13" s="27"/>
    </row>
    <row r="14" spans="2:43" ht="37">
      <c r="B14" s="41"/>
      <c r="C14" s="42"/>
      <c r="D14" s="43" t="s">
        <v>21</v>
      </c>
      <c r="E14" s="40" t="s">
        <v>22</v>
      </c>
      <c r="F14" s="35" t="s">
        <v>23</v>
      </c>
      <c r="G14" s="36"/>
      <c r="H14" s="33" t="s">
        <v>24</v>
      </c>
      <c r="I14" s="34">
        <f>[1]Page2!I14</f>
        <v>0</v>
      </c>
      <c r="J14" s="34">
        <f>[1]Page2!J14</f>
        <v>0</v>
      </c>
      <c r="M14" s="41"/>
      <c r="N14" s="42"/>
      <c r="O14" s="43" t="s">
        <v>21</v>
      </c>
      <c r="P14" s="40" t="s">
        <v>22</v>
      </c>
      <c r="Q14" s="35" t="s">
        <v>23</v>
      </c>
      <c r="R14" s="36"/>
      <c r="S14" s="33" t="s">
        <v>24</v>
      </c>
      <c r="T14" s="34"/>
      <c r="U14" s="34"/>
      <c r="X14" s="41"/>
      <c r="Y14" s="42"/>
      <c r="Z14" s="43" t="s">
        <v>21</v>
      </c>
      <c r="AA14" s="40" t="s">
        <v>22</v>
      </c>
      <c r="AB14" s="35" t="s">
        <v>23</v>
      </c>
      <c r="AC14" s="36"/>
      <c r="AD14" s="33" t="s">
        <v>24</v>
      </c>
      <c r="AE14" s="34">
        <f>[1]Page2!AE14</f>
        <v>0</v>
      </c>
      <c r="AF14" s="34">
        <f>[1]Page2!AF14</f>
        <v>0</v>
      </c>
      <c r="AI14" s="41"/>
      <c r="AJ14" s="42"/>
      <c r="AK14" s="43" t="s">
        <v>21</v>
      </c>
      <c r="AL14" s="40" t="s">
        <v>22</v>
      </c>
      <c r="AM14" s="36"/>
      <c r="AN14" s="33" t="s">
        <v>24</v>
      </c>
      <c r="AO14" s="34"/>
      <c r="AP14" s="27"/>
      <c r="AQ14" s="27"/>
    </row>
    <row r="15" spans="2:43">
      <c r="B15" s="28"/>
      <c r="C15" s="42"/>
      <c r="D15" s="30" t="s">
        <v>25</v>
      </c>
      <c r="E15" s="31"/>
      <c r="F15" s="31"/>
      <c r="G15" s="32"/>
      <c r="H15" s="33" t="s">
        <v>26</v>
      </c>
      <c r="I15" s="34">
        <f>[1]Page2!I15</f>
        <v>0</v>
      </c>
      <c r="J15" s="34">
        <f>[1]Page2!J15</f>
        <v>0</v>
      </c>
      <c r="M15" s="28"/>
      <c r="N15" s="42"/>
      <c r="O15" s="30" t="s">
        <v>25</v>
      </c>
      <c r="P15" s="31"/>
      <c r="Q15" s="31"/>
      <c r="R15" s="32"/>
      <c r="S15" s="33" t="s">
        <v>26</v>
      </c>
      <c r="T15" s="34"/>
      <c r="U15" s="34"/>
      <c r="X15" s="28"/>
      <c r="Y15" s="42"/>
      <c r="Z15" s="30" t="s">
        <v>25</v>
      </c>
      <c r="AA15" s="31"/>
      <c r="AB15" s="31"/>
      <c r="AC15" s="32"/>
      <c r="AD15" s="33" t="s">
        <v>26</v>
      </c>
      <c r="AE15" s="34">
        <f>[1]Page2!AE15</f>
        <v>0</v>
      </c>
      <c r="AF15" s="34">
        <f>[1]Page2!AF15</f>
        <v>0</v>
      </c>
      <c r="AI15" s="28"/>
      <c r="AJ15" s="42"/>
      <c r="AK15" s="30" t="s">
        <v>25</v>
      </c>
      <c r="AL15" s="31"/>
      <c r="AM15" s="32"/>
      <c r="AN15" s="33" t="s">
        <v>26</v>
      </c>
      <c r="AO15" s="34"/>
      <c r="AP15" s="27"/>
      <c r="AQ15" s="27"/>
    </row>
    <row r="16" spans="2:43">
      <c r="B16" s="28"/>
      <c r="C16" s="42"/>
      <c r="D16" s="44" t="s">
        <v>27</v>
      </c>
      <c r="E16" s="45"/>
      <c r="F16" s="45"/>
      <c r="G16" s="46"/>
      <c r="H16" s="33" t="s">
        <v>28</v>
      </c>
      <c r="I16" s="34"/>
      <c r="J16" s="34"/>
      <c r="M16" s="28"/>
      <c r="N16" s="42"/>
      <c r="O16" s="44" t="s">
        <v>27</v>
      </c>
      <c r="P16" s="45"/>
      <c r="Q16" s="45"/>
      <c r="R16" s="46"/>
      <c r="S16" s="33" t="s">
        <v>28</v>
      </c>
      <c r="T16" s="34"/>
      <c r="U16" s="34"/>
      <c r="X16" s="28"/>
      <c r="Y16" s="42"/>
      <c r="Z16" s="44" t="s">
        <v>27</v>
      </c>
      <c r="AA16" s="45"/>
      <c r="AB16" s="45"/>
      <c r="AC16" s="46"/>
      <c r="AD16" s="33" t="s">
        <v>28</v>
      </c>
      <c r="AE16" s="34">
        <f>[1]Page2!AE16</f>
        <v>0</v>
      </c>
      <c r="AF16" s="34">
        <f>[1]Page2!AF16</f>
        <v>0</v>
      </c>
      <c r="AI16" s="28"/>
      <c r="AJ16" s="42"/>
      <c r="AK16" s="44" t="s">
        <v>27</v>
      </c>
      <c r="AL16" s="45"/>
      <c r="AM16" s="46"/>
      <c r="AN16" s="33" t="s">
        <v>28</v>
      </c>
      <c r="AO16" s="34"/>
      <c r="AP16" s="27"/>
      <c r="AQ16" s="27"/>
    </row>
    <row r="17" spans="2:43">
      <c r="B17" s="28"/>
      <c r="C17" s="42"/>
      <c r="D17" s="30" t="s">
        <v>29</v>
      </c>
      <c r="E17" s="31"/>
      <c r="F17" s="31"/>
      <c r="G17" s="32"/>
      <c r="H17" s="33" t="s">
        <v>30</v>
      </c>
      <c r="I17" s="34">
        <f>[1]Page2!I17</f>
        <v>0</v>
      </c>
      <c r="J17" s="34">
        <f>[1]Page2!J17</f>
        <v>0</v>
      </c>
      <c r="M17" s="28"/>
      <c r="N17" s="42"/>
      <c r="O17" s="30" t="s">
        <v>29</v>
      </c>
      <c r="P17" s="31"/>
      <c r="Q17" s="31"/>
      <c r="R17" s="32"/>
      <c r="S17" s="33" t="s">
        <v>30</v>
      </c>
      <c r="T17" s="34">
        <f>[1]Page2!T17</f>
        <v>0</v>
      </c>
      <c r="U17" s="34">
        <f>[1]Page2!U17</f>
        <v>0</v>
      </c>
      <c r="X17" s="28"/>
      <c r="Y17" s="42"/>
      <c r="Z17" s="30" t="s">
        <v>29</v>
      </c>
      <c r="AA17" s="31"/>
      <c r="AB17" s="31"/>
      <c r="AC17" s="32"/>
      <c r="AD17" s="33" t="s">
        <v>30</v>
      </c>
      <c r="AE17" s="34">
        <f>[1]Page2!AE17</f>
        <v>0</v>
      </c>
      <c r="AF17" s="34">
        <f>[1]Page2!AF17</f>
        <v>0</v>
      </c>
      <c r="AI17" s="28"/>
      <c r="AJ17" s="42"/>
      <c r="AK17" s="30" t="s">
        <v>29</v>
      </c>
      <c r="AL17" s="31"/>
      <c r="AM17" s="32"/>
      <c r="AN17" s="33" t="s">
        <v>30</v>
      </c>
      <c r="AO17" s="34"/>
      <c r="AP17" s="27"/>
      <c r="AQ17" s="27"/>
    </row>
    <row r="18" spans="2:43" ht="17" thickBot="1">
      <c r="B18" s="28"/>
      <c r="C18" s="42"/>
      <c r="D18" s="47" t="s">
        <v>31</v>
      </c>
      <c r="E18" s="17"/>
      <c r="F18" s="17"/>
      <c r="G18" s="48"/>
      <c r="H18" s="49" t="s">
        <v>32</v>
      </c>
      <c r="I18" s="50">
        <f>[1]Page2!I18</f>
        <v>0</v>
      </c>
      <c r="J18" s="50">
        <f>[1]Page2!J18</f>
        <v>0</v>
      </c>
      <c r="M18" s="28"/>
      <c r="N18" s="42"/>
      <c r="O18" s="47" t="s">
        <v>31</v>
      </c>
      <c r="P18" s="17"/>
      <c r="Q18" s="17"/>
      <c r="R18" s="48"/>
      <c r="S18" s="49" t="s">
        <v>32</v>
      </c>
      <c r="T18" s="50">
        <f>[1]Page2!T18</f>
        <v>0</v>
      </c>
      <c r="U18" s="50">
        <f>[1]Page2!U18</f>
        <v>0</v>
      </c>
      <c r="X18" s="28"/>
      <c r="Y18" s="42"/>
      <c r="Z18" s="47" t="s">
        <v>31</v>
      </c>
      <c r="AA18" s="17"/>
      <c r="AB18" s="17"/>
      <c r="AC18" s="48"/>
      <c r="AD18" s="49" t="s">
        <v>32</v>
      </c>
      <c r="AE18" s="50">
        <f>[1]Page2!AE18</f>
        <v>0</v>
      </c>
      <c r="AF18" s="50">
        <f>[1]Page2!AF18</f>
        <v>0</v>
      </c>
      <c r="AI18" s="28"/>
      <c r="AJ18" s="42"/>
      <c r="AK18" s="47" t="s">
        <v>31</v>
      </c>
      <c r="AL18" s="17"/>
      <c r="AM18" s="48"/>
      <c r="AN18" s="49" t="s">
        <v>32</v>
      </c>
      <c r="AO18" s="50"/>
      <c r="AP18" s="51"/>
      <c r="AQ18" s="51"/>
    </row>
    <row r="19" spans="2:43" s="612" customFormat="1" ht="17" thickBot="1">
      <c r="B19" s="626"/>
      <c r="C19" s="627"/>
      <c r="D19" s="628"/>
      <c r="E19" s="629"/>
      <c r="F19" s="629"/>
      <c r="G19" s="630" t="s">
        <v>33</v>
      </c>
      <c r="H19" s="631" t="s">
        <v>34</v>
      </c>
      <c r="I19" s="632">
        <f>SUM(I8:I18)</f>
        <v>0</v>
      </c>
      <c r="J19" s="632">
        <f>SUM(J8:J18)</f>
        <v>0</v>
      </c>
      <c r="M19" s="626"/>
      <c r="N19" s="627"/>
      <c r="O19" s="628"/>
      <c r="P19" s="629"/>
      <c r="Q19" s="629"/>
      <c r="R19" s="630" t="s">
        <v>33</v>
      </c>
      <c r="S19" s="631" t="s">
        <v>34</v>
      </c>
      <c r="T19" s="632">
        <f>SUM(T8:T18)</f>
        <v>0</v>
      </c>
      <c r="U19" s="632">
        <f>SUM(U8:U18)</f>
        <v>0</v>
      </c>
      <c r="X19" s="626"/>
      <c r="Y19" s="627"/>
      <c r="Z19" s="628"/>
      <c r="AA19" s="629"/>
      <c r="AB19" s="629"/>
      <c r="AC19" s="630" t="s">
        <v>33</v>
      </c>
      <c r="AD19" s="631" t="s">
        <v>34</v>
      </c>
      <c r="AE19" s="632">
        <f>SUM(AE8:AE18)</f>
        <v>0</v>
      </c>
      <c r="AF19" s="632">
        <f>SUM(AF8:AF18)</f>
        <v>0</v>
      </c>
      <c r="AI19" s="626"/>
      <c r="AJ19" s="627"/>
      <c r="AK19" s="628"/>
      <c r="AL19" s="629"/>
      <c r="AM19" s="630" t="s">
        <v>33</v>
      </c>
      <c r="AN19" s="631" t="s">
        <v>34</v>
      </c>
      <c r="AO19" s="632">
        <f>SUM(AO8:AO18)</f>
        <v>0</v>
      </c>
      <c r="AP19" s="633">
        <f>SUM(AP8:AP18)</f>
        <v>0</v>
      </c>
      <c r="AQ19" s="634">
        <f>SUM(AQ8:AQ18)</f>
        <v>0</v>
      </c>
    </row>
    <row r="20" spans="2:43">
      <c r="B20" s="52"/>
      <c r="C20" s="53"/>
      <c r="D20" s="54" t="s">
        <v>35</v>
      </c>
      <c r="E20" s="55"/>
      <c r="F20" s="55"/>
      <c r="G20" s="56"/>
      <c r="H20" s="33" t="s">
        <v>36</v>
      </c>
      <c r="I20" s="34">
        <f>[1]Page2!I20</f>
        <v>0</v>
      </c>
      <c r="J20" s="34">
        <f>[1]Page2!J20</f>
        <v>0</v>
      </c>
      <c r="M20" s="52"/>
      <c r="N20" s="53"/>
      <c r="O20" s="54" t="s">
        <v>35</v>
      </c>
      <c r="P20" s="55"/>
      <c r="Q20" s="55"/>
      <c r="R20" s="56"/>
      <c r="S20" s="33" t="s">
        <v>36</v>
      </c>
      <c r="T20" s="34">
        <f>[1]Page2!T20</f>
        <v>0</v>
      </c>
      <c r="U20" s="34">
        <f>[1]Page2!U20</f>
        <v>0</v>
      </c>
      <c r="X20" s="52"/>
      <c r="Y20" s="53"/>
      <c r="Z20" s="54" t="s">
        <v>35</v>
      </c>
      <c r="AA20" s="55"/>
      <c r="AB20" s="55"/>
      <c r="AC20" s="56"/>
      <c r="AD20" s="33" t="s">
        <v>36</v>
      </c>
      <c r="AE20" s="34">
        <f>[1]Page2!AE20</f>
        <v>0</v>
      </c>
      <c r="AF20" s="34">
        <f>[1]Page2!AF20</f>
        <v>0</v>
      </c>
      <c r="AI20" s="52"/>
      <c r="AJ20" s="53"/>
      <c r="AK20" s="54" t="s">
        <v>35</v>
      </c>
      <c r="AL20" s="55"/>
      <c r="AM20" s="56"/>
      <c r="AN20" s="33" t="s">
        <v>36</v>
      </c>
      <c r="AO20" s="34"/>
      <c r="AP20" s="27"/>
      <c r="AQ20" s="27"/>
    </row>
    <row r="21" spans="2:43" ht="17" thickBot="1">
      <c r="B21" s="28"/>
      <c r="C21" s="29"/>
      <c r="D21" s="47" t="s">
        <v>37</v>
      </c>
      <c r="E21" s="17"/>
      <c r="F21" s="17"/>
      <c r="G21" s="48"/>
      <c r="H21" s="49" t="s">
        <v>38</v>
      </c>
      <c r="I21" s="50">
        <f>[1]Page2!I21</f>
        <v>0</v>
      </c>
      <c r="J21" s="50">
        <f>[1]Page2!J21</f>
        <v>0</v>
      </c>
      <c r="M21" s="28"/>
      <c r="N21" s="29"/>
      <c r="O21" s="47" t="s">
        <v>37</v>
      </c>
      <c r="P21" s="17"/>
      <c r="Q21" s="17"/>
      <c r="R21" s="48"/>
      <c r="S21" s="49" t="s">
        <v>38</v>
      </c>
      <c r="T21" s="50">
        <f>[1]Page2!T21</f>
        <v>0</v>
      </c>
      <c r="U21" s="50">
        <f>[1]Page2!U21</f>
        <v>0</v>
      </c>
      <c r="X21" s="28"/>
      <c r="Y21" s="29"/>
      <c r="Z21" s="47" t="s">
        <v>37</v>
      </c>
      <c r="AA21" s="17"/>
      <c r="AB21" s="17"/>
      <c r="AC21" s="48"/>
      <c r="AD21" s="49" t="s">
        <v>38</v>
      </c>
      <c r="AE21" s="50">
        <f>[1]Page2!AE21</f>
        <v>0</v>
      </c>
      <c r="AF21" s="50">
        <f>[1]Page2!AF21</f>
        <v>0</v>
      </c>
      <c r="AI21" s="28"/>
      <c r="AJ21" s="29"/>
      <c r="AK21" s="47" t="s">
        <v>37</v>
      </c>
      <c r="AL21" s="17"/>
      <c r="AM21" s="48"/>
      <c r="AN21" s="49" t="s">
        <v>38</v>
      </c>
      <c r="AO21" s="50"/>
      <c r="AP21" s="51"/>
      <c r="AQ21" s="51"/>
    </row>
    <row r="22" spans="2:43" s="612" customFormat="1" ht="17" thickBot="1">
      <c r="B22" s="626"/>
      <c r="C22" s="627"/>
      <c r="D22" s="628"/>
      <c r="E22" s="629"/>
      <c r="F22" s="629"/>
      <c r="G22" s="630" t="s">
        <v>39</v>
      </c>
      <c r="H22" s="631" t="s">
        <v>40</v>
      </c>
      <c r="I22" s="632">
        <f>SUM(I20:I21)</f>
        <v>0</v>
      </c>
      <c r="J22" s="632">
        <f>SUM(J20:J21)</f>
        <v>0</v>
      </c>
      <c r="M22" s="626"/>
      <c r="N22" s="627"/>
      <c r="O22" s="628"/>
      <c r="P22" s="629"/>
      <c r="Q22" s="629"/>
      <c r="R22" s="630" t="s">
        <v>39</v>
      </c>
      <c r="S22" s="631" t="s">
        <v>40</v>
      </c>
      <c r="T22" s="632">
        <f>SUM(T20:T21)</f>
        <v>0</v>
      </c>
      <c r="U22" s="632">
        <f>SUM(U20:U21)</f>
        <v>0</v>
      </c>
      <c r="X22" s="626"/>
      <c r="Y22" s="627"/>
      <c r="Z22" s="628"/>
      <c r="AA22" s="629"/>
      <c r="AB22" s="629"/>
      <c r="AC22" s="630" t="s">
        <v>39</v>
      </c>
      <c r="AD22" s="631" t="s">
        <v>40</v>
      </c>
      <c r="AE22" s="632">
        <f>SUM(AE20:AE21)</f>
        <v>0</v>
      </c>
      <c r="AF22" s="632">
        <f>SUM(AF20:AF21)</f>
        <v>0</v>
      </c>
      <c r="AI22" s="626"/>
      <c r="AJ22" s="627"/>
      <c r="AK22" s="628"/>
      <c r="AL22" s="629"/>
      <c r="AM22" s="630" t="s">
        <v>39</v>
      </c>
      <c r="AN22" s="631" t="s">
        <v>40</v>
      </c>
      <c r="AO22" s="632">
        <f>SUM(AO20:AO21)</f>
        <v>0</v>
      </c>
      <c r="AP22" s="633">
        <f>SUM(AP20:AP21)</f>
        <v>0</v>
      </c>
      <c r="AQ22" s="634">
        <f>SUM(AQ20:AQ21)</f>
        <v>0</v>
      </c>
    </row>
    <row r="23" spans="2:43">
      <c r="B23" s="52"/>
      <c r="C23" s="53"/>
      <c r="D23" s="54" t="s">
        <v>41</v>
      </c>
      <c r="E23" s="55"/>
      <c r="F23" s="55"/>
      <c r="G23" s="56"/>
      <c r="H23" s="33" t="s">
        <v>42</v>
      </c>
      <c r="I23" s="34">
        <f>[1]Page2!I23</f>
        <v>0</v>
      </c>
      <c r="J23" s="34"/>
      <c r="M23" s="52"/>
      <c r="N23" s="53"/>
      <c r="O23" s="54" t="s">
        <v>41</v>
      </c>
      <c r="P23" s="55"/>
      <c r="Q23" s="55"/>
      <c r="R23" s="56"/>
      <c r="S23" s="33" t="s">
        <v>42</v>
      </c>
      <c r="T23" s="34"/>
      <c r="U23" s="34"/>
      <c r="X23" s="52"/>
      <c r="Y23" s="53"/>
      <c r="Z23" s="54" t="s">
        <v>41</v>
      </c>
      <c r="AA23" s="55"/>
      <c r="AB23" s="55"/>
      <c r="AC23" s="56"/>
      <c r="AD23" s="33" t="s">
        <v>42</v>
      </c>
      <c r="AE23" s="34">
        <f>[1]Page2!AE23</f>
        <v>0</v>
      </c>
      <c r="AF23" s="34">
        <f>[1]Page2!AF23</f>
        <v>0</v>
      </c>
      <c r="AI23" s="52"/>
      <c r="AJ23" s="53"/>
      <c r="AK23" s="54" t="s">
        <v>41</v>
      </c>
      <c r="AL23" s="55"/>
      <c r="AM23" s="56"/>
      <c r="AN23" s="33" t="s">
        <v>42</v>
      </c>
      <c r="AO23" s="34"/>
      <c r="AP23" s="27"/>
      <c r="AQ23" s="27"/>
    </row>
    <row r="24" spans="2:43" ht="17" thickBot="1">
      <c r="B24" s="28"/>
      <c r="C24" s="29"/>
      <c r="D24" s="47" t="s">
        <v>43</v>
      </c>
      <c r="E24" s="17"/>
      <c r="F24" s="17"/>
      <c r="G24" s="48"/>
      <c r="H24" s="49" t="s">
        <v>44</v>
      </c>
      <c r="I24" s="50"/>
      <c r="J24" s="50"/>
      <c r="M24" s="28"/>
      <c r="N24" s="29"/>
      <c r="O24" s="47" t="s">
        <v>43</v>
      </c>
      <c r="P24" s="17"/>
      <c r="Q24" s="17"/>
      <c r="R24" s="48"/>
      <c r="S24" s="49" t="s">
        <v>44</v>
      </c>
      <c r="T24" s="50"/>
      <c r="U24" s="50"/>
      <c r="X24" s="28"/>
      <c r="Y24" s="29"/>
      <c r="Z24" s="47" t="s">
        <v>43</v>
      </c>
      <c r="AA24" s="17"/>
      <c r="AB24" s="17"/>
      <c r="AC24" s="48"/>
      <c r="AD24" s="49" t="s">
        <v>44</v>
      </c>
      <c r="AE24" s="50">
        <f>[1]Page2!AE24</f>
        <v>0</v>
      </c>
      <c r="AF24" s="50">
        <f>[1]Page2!AF24</f>
        <v>0</v>
      </c>
      <c r="AI24" s="28"/>
      <c r="AJ24" s="29"/>
      <c r="AK24" s="47" t="s">
        <v>43</v>
      </c>
      <c r="AL24" s="17"/>
      <c r="AM24" s="48"/>
      <c r="AN24" s="49" t="s">
        <v>44</v>
      </c>
      <c r="AO24" s="50"/>
      <c r="AP24" s="51"/>
      <c r="AQ24" s="51"/>
    </row>
    <row r="25" spans="2:43" s="612" customFormat="1" ht="17" thickBot="1">
      <c r="B25" s="635"/>
      <c r="C25" s="636"/>
      <c r="D25" s="628"/>
      <c r="E25" s="629"/>
      <c r="F25" s="629"/>
      <c r="G25" s="630" t="s">
        <v>45</v>
      </c>
      <c r="H25" s="631" t="s">
        <v>46</v>
      </c>
      <c r="I25" s="632">
        <f>SUM(I23:I24)</f>
        <v>0</v>
      </c>
      <c r="J25" s="632">
        <f>SUM(J23:J24)</f>
        <v>0</v>
      </c>
      <c r="M25" s="635"/>
      <c r="N25" s="636"/>
      <c r="O25" s="628"/>
      <c r="P25" s="629"/>
      <c r="Q25" s="629"/>
      <c r="R25" s="630" t="s">
        <v>45</v>
      </c>
      <c r="S25" s="631" t="s">
        <v>46</v>
      </c>
      <c r="T25" s="632">
        <f>SUM(T23:T24)</f>
        <v>0</v>
      </c>
      <c r="U25" s="632">
        <f>SUM(U23:U24)</f>
        <v>0</v>
      </c>
      <c r="X25" s="635"/>
      <c r="Y25" s="636"/>
      <c r="Z25" s="628"/>
      <c r="AA25" s="629"/>
      <c r="AB25" s="629"/>
      <c r="AC25" s="630" t="s">
        <v>45</v>
      </c>
      <c r="AD25" s="631" t="s">
        <v>46</v>
      </c>
      <c r="AE25" s="632">
        <f>SUM(AE23:AE24)</f>
        <v>0</v>
      </c>
      <c r="AF25" s="632">
        <f>SUM(AF23:AF24)</f>
        <v>0</v>
      </c>
      <c r="AI25" s="635"/>
      <c r="AJ25" s="636"/>
      <c r="AK25" s="628"/>
      <c r="AL25" s="629"/>
      <c r="AM25" s="630" t="s">
        <v>45</v>
      </c>
      <c r="AN25" s="631" t="s">
        <v>46</v>
      </c>
      <c r="AO25" s="632">
        <f>SUM(AO23:AO24)</f>
        <v>0</v>
      </c>
      <c r="AP25" s="633">
        <f>SUM(AP23:AP24)</f>
        <v>0</v>
      </c>
      <c r="AQ25" s="634">
        <f>SUM(AQ23:AQ24)</f>
        <v>0</v>
      </c>
    </row>
    <row r="26" spans="2:43">
      <c r="B26" s="28"/>
      <c r="C26" s="29"/>
      <c r="D26" s="54" t="s">
        <v>47</v>
      </c>
      <c r="E26" s="55"/>
      <c r="F26" s="55"/>
      <c r="G26" s="56"/>
      <c r="H26" s="33" t="s">
        <v>48</v>
      </c>
      <c r="I26" s="34">
        <f>[1]Page2!I26</f>
        <v>0</v>
      </c>
      <c r="J26" s="34">
        <f>[1]Page2!J26</f>
        <v>0</v>
      </c>
      <c r="M26" s="28"/>
      <c r="N26" s="29"/>
      <c r="O26" s="54" t="s">
        <v>47</v>
      </c>
      <c r="P26" s="55"/>
      <c r="Q26" s="55"/>
      <c r="R26" s="56"/>
      <c r="S26" s="33" t="s">
        <v>48</v>
      </c>
      <c r="T26" s="34">
        <f>[1]Page2!T26</f>
        <v>0</v>
      </c>
      <c r="U26" s="34">
        <f>[1]Page2!U26</f>
        <v>0</v>
      </c>
      <c r="X26" s="28"/>
      <c r="Y26" s="29"/>
      <c r="Z26" s="54" t="s">
        <v>47</v>
      </c>
      <c r="AA26" s="55"/>
      <c r="AB26" s="55"/>
      <c r="AC26" s="56"/>
      <c r="AD26" s="33" t="s">
        <v>48</v>
      </c>
      <c r="AE26" s="34">
        <f>[1]Page2!AE26</f>
        <v>0</v>
      </c>
      <c r="AF26" s="34">
        <f>[1]Page2!AF26</f>
        <v>0</v>
      </c>
      <c r="AI26" s="28"/>
      <c r="AJ26" s="29"/>
      <c r="AK26" s="54" t="s">
        <v>47</v>
      </c>
      <c r="AL26" s="55"/>
      <c r="AM26" s="56"/>
      <c r="AN26" s="33" t="s">
        <v>48</v>
      </c>
      <c r="AO26" s="34"/>
      <c r="AP26" s="27"/>
      <c r="AQ26" s="27"/>
    </row>
    <row r="27" spans="2:43">
      <c r="B27" s="28"/>
      <c r="C27" s="29"/>
      <c r="D27" s="30" t="s">
        <v>49</v>
      </c>
      <c r="E27" s="31"/>
      <c r="F27" s="31"/>
      <c r="G27" s="32"/>
      <c r="H27" s="33" t="s">
        <v>50</v>
      </c>
      <c r="I27" s="34">
        <f>[1]Page2!I27</f>
        <v>0</v>
      </c>
      <c r="J27" s="34">
        <f>[1]Page2!J27</f>
        <v>0</v>
      </c>
      <c r="M27" s="28"/>
      <c r="N27" s="29"/>
      <c r="O27" s="30" t="s">
        <v>49</v>
      </c>
      <c r="P27" s="31"/>
      <c r="Q27" s="31"/>
      <c r="R27" s="32"/>
      <c r="S27" s="33" t="s">
        <v>50</v>
      </c>
      <c r="T27" s="34">
        <f>[1]Page2!T27</f>
        <v>0</v>
      </c>
      <c r="U27" s="34">
        <f>[1]Page2!U27</f>
        <v>0</v>
      </c>
      <c r="X27" s="28"/>
      <c r="Y27" s="29"/>
      <c r="Z27" s="30" t="s">
        <v>49</v>
      </c>
      <c r="AA27" s="31"/>
      <c r="AB27" s="31"/>
      <c r="AC27" s="32"/>
      <c r="AD27" s="33" t="s">
        <v>50</v>
      </c>
      <c r="AE27" s="34">
        <f>[1]Page2!AE27</f>
        <v>0</v>
      </c>
      <c r="AF27" s="34">
        <f>[1]Page2!AF27</f>
        <v>0</v>
      </c>
      <c r="AI27" s="28"/>
      <c r="AJ27" s="29"/>
      <c r="AK27" s="30" t="s">
        <v>49</v>
      </c>
      <c r="AL27" s="31"/>
      <c r="AM27" s="32"/>
      <c r="AN27" s="33" t="s">
        <v>50</v>
      </c>
      <c r="AO27" s="34"/>
      <c r="AP27" s="27"/>
      <c r="AQ27" s="27"/>
    </row>
    <row r="28" spans="2:43">
      <c r="B28" s="28"/>
      <c r="C28" s="29"/>
      <c r="D28" s="30" t="s">
        <v>51</v>
      </c>
      <c r="E28" s="31"/>
      <c r="F28" s="31"/>
      <c r="G28" s="32"/>
      <c r="H28" s="33" t="s">
        <v>52</v>
      </c>
      <c r="I28" s="34">
        <f>[1]Page2!I28</f>
        <v>0</v>
      </c>
      <c r="J28" s="34">
        <f>[1]Page2!J28</f>
        <v>0</v>
      </c>
      <c r="M28" s="28"/>
      <c r="N28" s="29"/>
      <c r="O28" s="30" t="s">
        <v>51</v>
      </c>
      <c r="P28" s="31"/>
      <c r="Q28" s="31"/>
      <c r="R28" s="32"/>
      <c r="S28" s="33" t="s">
        <v>52</v>
      </c>
      <c r="T28" s="34">
        <f>[1]Page2!T28</f>
        <v>0</v>
      </c>
      <c r="U28" s="34">
        <f>[1]Page2!U28</f>
        <v>0</v>
      </c>
      <c r="X28" s="28"/>
      <c r="Y28" s="29"/>
      <c r="Z28" s="30" t="s">
        <v>51</v>
      </c>
      <c r="AA28" s="31"/>
      <c r="AB28" s="31"/>
      <c r="AC28" s="32"/>
      <c r="AD28" s="33" t="s">
        <v>52</v>
      </c>
      <c r="AE28" s="34">
        <f>[1]Page2!AE28</f>
        <v>0</v>
      </c>
      <c r="AF28" s="34">
        <f>[1]Page2!AF28</f>
        <v>0</v>
      </c>
      <c r="AI28" s="28"/>
      <c r="AJ28" s="29"/>
      <c r="AK28" s="30" t="s">
        <v>51</v>
      </c>
      <c r="AL28" s="31"/>
      <c r="AM28" s="32"/>
      <c r="AN28" s="33" t="s">
        <v>52</v>
      </c>
      <c r="AO28" s="34"/>
      <c r="AP28" s="27"/>
      <c r="AQ28" s="27"/>
    </row>
    <row r="29" spans="2:43">
      <c r="B29" s="28"/>
      <c r="C29" s="29"/>
      <c r="D29" s="30" t="s">
        <v>53</v>
      </c>
      <c r="E29" s="31"/>
      <c r="F29" s="35" t="s">
        <v>54</v>
      </c>
      <c r="G29" s="36"/>
      <c r="H29" s="33" t="s">
        <v>55</v>
      </c>
      <c r="I29" s="34">
        <f>[1]Page2!I29</f>
        <v>0</v>
      </c>
      <c r="J29" s="34">
        <f>[1]Page2!J29</f>
        <v>0</v>
      </c>
      <c r="M29" s="28"/>
      <c r="N29" s="29"/>
      <c r="O29" s="30" t="s">
        <v>53</v>
      </c>
      <c r="P29" s="31"/>
      <c r="Q29" s="35" t="s">
        <v>54</v>
      </c>
      <c r="R29" s="36"/>
      <c r="S29" s="33" t="s">
        <v>55</v>
      </c>
      <c r="T29" s="34">
        <f>[1]Page2!T29</f>
        <v>0</v>
      </c>
      <c r="U29" s="34"/>
      <c r="X29" s="28"/>
      <c r="Y29" s="29"/>
      <c r="Z29" s="30" t="s">
        <v>53</v>
      </c>
      <c r="AA29" s="31"/>
      <c r="AB29" s="35" t="s">
        <v>54</v>
      </c>
      <c r="AC29" s="36"/>
      <c r="AD29" s="33" t="s">
        <v>55</v>
      </c>
      <c r="AE29" s="34">
        <f>[1]Page2!AE29</f>
        <v>0</v>
      </c>
      <c r="AF29" s="34">
        <f>[1]Page2!AF29</f>
        <v>0</v>
      </c>
      <c r="AI29" s="28"/>
      <c r="AJ29" s="29"/>
      <c r="AK29" s="30" t="s">
        <v>53</v>
      </c>
      <c r="AL29" s="31"/>
      <c r="AM29" s="36"/>
      <c r="AN29" s="33" t="s">
        <v>55</v>
      </c>
      <c r="AO29" s="34"/>
      <c r="AP29" s="27"/>
      <c r="AQ29" s="27"/>
    </row>
    <row r="30" spans="2:43">
      <c r="B30" s="28"/>
      <c r="C30" s="29"/>
      <c r="D30" s="30" t="s">
        <v>56</v>
      </c>
      <c r="E30" s="31"/>
      <c r="F30" s="31"/>
      <c r="G30" s="32"/>
      <c r="H30" s="33" t="s">
        <v>57</v>
      </c>
      <c r="I30" s="34"/>
      <c r="J30" s="34">
        <f>[1]Page2!J30</f>
        <v>0</v>
      </c>
      <c r="M30" s="28"/>
      <c r="N30" s="29"/>
      <c r="O30" s="30" t="s">
        <v>56</v>
      </c>
      <c r="P30" s="31"/>
      <c r="Q30" s="31"/>
      <c r="R30" s="32"/>
      <c r="S30" s="33" t="s">
        <v>57</v>
      </c>
      <c r="T30" s="34">
        <f>[1]Page2!T30</f>
        <v>0</v>
      </c>
      <c r="U30" s="34"/>
      <c r="X30" s="28"/>
      <c r="Y30" s="29"/>
      <c r="Z30" s="30" t="s">
        <v>56</v>
      </c>
      <c r="AA30" s="31"/>
      <c r="AB30" s="31"/>
      <c r="AC30" s="32"/>
      <c r="AD30" s="33" t="s">
        <v>57</v>
      </c>
      <c r="AE30" s="34">
        <f>[1]Page2!AE30</f>
        <v>0</v>
      </c>
      <c r="AF30" s="34">
        <f>[1]Page2!AF30</f>
        <v>0</v>
      </c>
      <c r="AI30" s="28"/>
      <c r="AJ30" s="29"/>
      <c r="AK30" s="30" t="s">
        <v>56</v>
      </c>
      <c r="AL30" s="31"/>
      <c r="AM30" s="32"/>
      <c r="AN30" s="33" t="s">
        <v>57</v>
      </c>
      <c r="AO30" s="34"/>
      <c r="AP30" s="27"/>
      <c r="AQ30" s="27"/>
    </row>
    <row r="31" spans="2:43">
      <c r="B31" s="28"/>
      <c r="C31" s="29"/>
      <c r="D31" s="30" t="s">
        <v>58</v>
      </c>
      <c r="E31" s="31"/>
      <c r="F31" s="31"/>
      <c r="G31" s="32"/>
      <c r="H31" s="33" t="s">
        <v>59</v>
      </c>
      <c r="I31" s="34"/>
      <c r="J31" s="34"/>
      <c r="M31" s="28"/>
      <c r="N31" s="29"/>
      <c r="O31" s="30" t="s">
        <v>58</v>
      </c>
      <c r="P31" s="31"/>
      <c r="Q31" s="31"/>
      <c r="R31" s="32"/>
      <c r="S31" s="33" t="s">
        <v>59</v>
      </c>
      <c r="T31" s="34">
        <f>[1]Page2!T31</f>
        <v>193859</v>
      </c>
      <c r="U31" s="34"/>
      <c r="X31" s="28"/>
      <c r="Y31" s="29"/>
      <c r="Z31" s="30" t="s">
        <v>58</v>
      </c>
      <c r="AA31" s="31"/>
      <c r="AB31" s="31"/>
      <c r="AC31" s="32"/>
      <c r="AD31" s="33" t="s">
        <v>59</v>
      </c>
      <c r="AE31" s="34">
        <f>[1]Page2!AE31</f>
        <v>0</v>
      </c>
      <c r="AF31" s="34">
        <f>[1]Page2!AF31</f>
        <v>0</v>
      </c>
      <c r="AI31" s="28"/>
      <c r="AJ31" s="29"/>
      <c r="AK31" s="30" t="s">
        <v>58</v>
      </c>
      <c r="AL31" s="31"/>
      <c r="AM31" s="32"/>
      <c r="AN31" s="33" t="s">
        <v>59</v>
      </c>
      <c r="AO31" s="34"/>
      <c r="AP31" s="27"/>
      <c r="AQ31" s="27"/>
    </row>
    <row r="32" spans="2:43">
      <c r="B32" s="28"/>
      <c r="C32" s="29"/>
      <c r="D32" s="30" t="s">
        <v>60</v>
      </c>
      <c r="E32" s="31"/>
      <c r="F32" s="31"/>
      <c r="G32" s="32"/>
      <c r="H32" s="33" t="s">
        <v>61</v>
      </c>
      <c r="I32" s="34"/>
      <c r="J32" s="34"/>
      <c r="M32" s="28"/>
      <c r="N32" s="29"/>
      <c r="O32" s="30" t="s">
        <v>60</v>
      </c>
      <c r="P32" s="31"/>
      <c r="Q32" s="31"/>
      <c r="R32" s="32"/>
      <c r="S32" s="33" t="s">
        <v>61</v>
      </c>
      <c r="T32" s="34">
        <f>[1]Page2!T32</f>
        <v>589248</v>
      </c>
      <c r="U32" s="34"/>
      <c r="X32" s="28"/>
      <c r="Y32" s="29"/>
      <c r="Z32" s="30" t="s">
        <v>60</v>
      </c>
      <c r="AA32" s="31"/>
      <c r="AB32" s="31"/>
      <c r="AC32" s="32"/>
      <c r="AD32" s="33" t="s">
        <v>61</v>
      </c>
      <c r="AE32" s="34">
        <f>[1]Page2!AE32</f>
        <v>0</v>
      </c>
      <c r="AF32" s="34">
        <f>[1]Page2!AF32</f>
        <v>0</v>
      </c>
      <c r="AI32" s="28"/>
      <c r="AJ32" s="29"/>
      <c r="AK32" s="30" t="s">
        <v>60</v>
      </c>
      <c r="AL32" s="31"/>
      <c r="AM32" s="32"/>
      <c r="AN32" s="33" t="s">
        <v>61</v>
      </c>
      <c r="AO32" s="34"/>
      <c r="AP32" s="27"/>
      <c r="AQ32" s="27"/>
    </row>
    <row r="33" spans="2:43">
      <c r="B33" s="28"/>
      <c r="C33" s="29"/>
      <c r="D33" s="30" t="s">
        <v>62</v>
      </c>
      <c r="E33" s="31"/>
      <c r="F33" s="31"/>
      <c r="G33" s="32"/>
      <c r="H33" s="33" t="s">
        <v>63</v>
      </c>
      <c r="I33" s="34"/>
      <c r="J33" s="34"/>
      <c r="M33" s="28"/>
      <c r="N33" s="29"/>
      <c r="O33" s="30" t="s">
        <v>62</v>
      </c>
      <c r="P33" s="31"/>
      <c r="Q33" s="31"/>
      <c r="R33" s="32"/>
      <c r="S33" s="33" t="s">
        <v>63</v>
      </c>
      <c r="T33" s="34">
        <f>[1]Page2!T33</f>
        <v>54084</v>
      </c>
      <c r="U33" s="34"/>
      <c r="X33" s="28"/>
      <c r="Y33" s="29"/>
      <c r="Z33" s="30" t="s">
        <v>62</v>
      </c>
      <c r="AA33" s="31"/>
      <c r="AB33" s="31"/>
      <c r="AC33" s="32"/>
      <c r="AD33" s="33" t="s">
        <v>63</v>
      </c>
      <c r="AE33" s="34">
        <f>[1]Page2!AE33</f>
        <v>0</v>
      </c>
      <c r="AF33" s="34">
        <f>[1]Page2!AF33</f>
        <v>0</v>
      </c>
      <c r="AI33" s="28"/>
      <c r="AJ33" s="29"/>
      <c r="AK33" s="30" t="s">
        <v>62</v>
      </c>
      <c r="AL33" s="31"/>
      <c r="AM33" s="32"/>
      <c r="AN33" s="33" t="s">
        <v>63</v>
      </c>
      <c r="AO33" s="34"/>
      <c r="AP33" s="27"/>
      <c r="AQ33" s="27"/>
    </row>
    <row r="34" spans="2:43">
      <c r="B34" s="28"/>
      <c r="C34" s="29"/>
      <c r="D34" s="30" t="s">
        <v>64</v>
      </c>
      <c r="E34" s="31"/>
      <c r="F34" s="31"/>
      <c r="G34" s="32"/>
      <c r="H34" s="33" t="s">
        <v>65</v>
      </c>
      <c r="I34" s="34"/>
      <c r="J34" s="34"/>
      <c r="M34" s="28"/>
      <c r="N34" s="29"/>
      <c r="O34" s="30" t="s">
        <v>64</v>
      </c>
      <c r="P34" s="31"/>
      <c r="Q34" s="31"/>
      <c r="R34" s="32"/>
      <c r="S34" s="33" t="s">
        <v>65</v>
      </c>
      <c r="T34" s="34">
        <f>[1]Page2!T34</f>
        <v>31028</v>
      </c>
      <c r="U34" s="34"/>
      <c r="X34" s="28"/>
      <c r="Y34" s="29"/>
      <c r="Z34" s="30" t="s">
        <v>64</v>
      </c>
      <c r="AA34" s="31"/>
      <c r="AB34" s="31"/>
      <c r="AC34" s="32"/>
      <c r="AD34" s="33" t="s">
        <v>65</v>
      </c>
      <c r="AE34" s="34">
        <f>[1]Page2!AE34</f>
        <v>0</v>
      </c>
      <c r="AF34" s="34">
        <f>[1]Page2!AF34</f>
        <v>0</v>
      </c>
      <c r="AI34" s="28"/>
      <c r="AJ34" s="29"/>
      <c r="AK34" s="30" t="s">
        <v>64</v>
      </c>
      <c r="AL34" s="31"/>
      <c r="AM34" s="32"/>
      <c r="AN34" s="33" t="s">
        <v>65</v>
      </c>
      <c r="AO34" s="34"/>
      <c r="AP34" s="27"/>
      <c r="AQ34" s="27"/>
    </row>
    <row r="35" spans="2:43" ht="17" thickBot="1">
      <c r="B35" s="28"/>
      <c r="C35" s="29"/>
      <c r="D35" s="47" t="s">
        <v>66</v>
      </c>
      <c r="E35" s="31"/>
      <c r="F35" s="17"/>
      <c r="G35" s="48"/>
      <c r="H35" s="49" t="s">
        <v>67</v>
      </c>
      <c r="I35" s="34"/>
      <c r="J35" s="34"/>
      <c r="M35" s="28"/>
      <c r="N35" s="29"/>
      <c r="O35" s="47" t="s">
        <v>66</v>
      </c>
      <c r="P35" s="31"/>
      <c r="Q35" s="17"/>
      <c r="R35" s="48"/>
      <c r="S35" s="49" t="s">
        <v>67</v>
      </c>
      <c r="T35" s="34">
        <f>[1]Page2!T35</f>
        <v>342950</v>
      </c>
      <c r="U35" s="34"/>
      <c r="X35" s="28"/>
      <c r="Y35" s="29"/>
      <c r="Z35" s="47" t="s">
        <v>66</v>
      </c>
      <c r="AA35" s="31"/>
      <c r="AB35" s="17"/>
      <c r="AC35" s="48"/>
      <c r="AD35" s="49" t="s">
        <v>67</v>
      </c>
      <c r="AE35" s="34">
        <f>[1]Page2!AE35</f>
        <v>0</v>
      </c>
      <c r="AF35" s="34">
        <f>[1]Page2!AF35</f>
        <v>0</v>
      </c>
      <c r="AI35" s="28"/>
      <c r="AJ35" s="29"/>
      <c r="AK35" s="47" t="s">
        <v>66</v>
      </c>
      <c r="AL35" s="31"/>
      <c r="AM35" s="48"/>
      <c r="AN35" s="49" t="s">
        <v>67</v>
      </c>
      <c r="AO35" s="50"/>
      <c r="AP35" s="51"/>
      <c r="AQ35" s="51"/>
    </row>
    <row r="36" spans="2:43" s="612" customFormat="1" ht="17" thickBot="1">
      <c r="B36" s="637"/>
      <c r="C36" s="638"/>
      <c r="D36" s="628"/>
      <c r="E36" s="629"/>
      <c r="F36" s="629"/>
      <c r="G36" s="630" t="s">
        <v>68</v>
      </c>
      <c r="H36" s="631" t="s">
        <v>69</v>
      </c>
      <c r="I36" s="632">
        <f>SUM(I26:I35)</f>
        <v>0</v>
      </c>
      <c r="J36" s="632">
        <f>SUM(J26:J35)</f>
        <v>0</v>
      </c>
      <c r="M36" s="637"/>
      <c r="N36" s="638"/>
      <c r="O36" s="628"/>
      <c r="P36" s="629"/>
      <c r="Q36" s="629"/>
      <c r="R36" s="630" t="s">
        <v>68</v>
      </c>
      <c r="S36" s="631" t="s">
        <v>69</v>
      </c>
      <c r="T36" s="632">
        <f>SUM(T26:T35)</f>
        <v>1211169</v>
      </c>
      <c r="U36" s="632">
        <f>SUM(U26:U35)</f>
        <v>0</v>
      </c>
      <c r="X36" s="637"/>
      <c r="Y36" s="638"/>
      <c r="Z36" s="628"/>
      <c r="AA36" s="629"/>
      <c r="AB36" s="629"/>
      <c r="AC36" s="630" t="s">
        <v>68</v>
      </c>
      <c r="AD36" s="631" t="s">
        <v>69</v>
      </c>
      <c r="AE36" s="632">
        <f>SUM(AE26:AE35)</f>
        <v>0</v>
      </c>
      <c r="AF36" s="632">
        <f>SUM(AF26:AF35)</f>
        <v>0</v>
      </c>
      <c r="AI36" s="637"/>
      <c r="AJ36" s="638"/>
      <c r="AK36" s="628"/>
      <c r="AL36" s="629"/>
      <c r="AM36" s="630" t="s">
        <v>68</v>
      </c>
      <c r="AN36" s="631" t="s">
        <v>69</v>
      </c>
      <c r="AO36" s="632">
        <f>SUM(AO26:AO35)</f>
        <v>0</v>
      </c>
      <c r="AP36" s="633">
        <f>SUM(AP26:AP35)</f>
        <v>0</v>
      </c>
      <c r="AQ36" s="634">
        <f>SUM(AQ26:AQ35)</f>
        <v>0</v>
      </c>
    </row>
    <row r="37" spans="2:43" ht="17" thickBot="1">
      <c r="B37" s="28"/>
      <c r="C37" s="29"/>
      <c r="D37" s="57" t="s">
        <v>70</v>
      </c>
      <c r="E37" s="31"/>
      <c r="F37" s="45"/>
      <c r="G37" s="58" t="s">
        <v>71</v>
      </c>
      <c r="H37" s="49" t="s">
        <v>72</v>
      </c>
      <c r="I37" s="34">
        <f>[1]Page2!I37</f>
        <v>0</v>
      </c>
      <c r="J37" s="34">
        <f>[1]Page2!J37</f>
        <v>0</v>
      </c>
      <c r="M37" s="28"/>
      <c r="N37" s="29"/>
      <c r="O37" s="57" t="s">
        <v>70</v>
      </c>
      <c r="P37" s="31"/>
      <c r="Q37" s="45"/>
      <c r="R37" s="58" t="s">
        <v>71</v>
      </c>
      <c r="S37" s="49" t="s">
        <v>72</v>
      </c>
      <c r="T37" s="34">
        <f>[1]Page2!T37</f>
        <v>0</v>
      </c>
      <c r="U37" s="34">
        <f>[1]Page2!U37</f>
        <v>0</v>
      </c>
      <c r="X37" s="28"/>
      <c r="Y37" s="29"/>
      <c r="Z37" s="57" t="s">
        <v>70</v>
      </c>
      <c r="AA37" s="31"/>
      <c r="AB37" s="45"/>
      <c r="AC37" s="58" t="s">
        <v>71</v>
      </c>
      <c r="AD37" s="49" t="s">
        <v>72</v>
      </c>
      <c r="AE37" s="34">
        <f>[1]Page2!AE37</f>
        <v>0</v>
      </c>
      <c r="AF37" s="34">
        <f>[1]Page2!AF37</f>
        <v>0</v>
      </c>
      <c r="AI37" s="28"/>
      <c r="AJ37" s="29"/>
      <c r="AK37" s="57" t="s">
        <v>70</v>
      </c>
      <c r="AL37" s="31"/>
      <c r="AM37" s="58" t="s">
        <v>71</v>
      </c>
      <c r="AN37" s="49" t="s">
        <v>72</v>
      </c>
      <c r="AO37" s="50"/>
      <c r="AP37" s="51"/>
      <c r="AQ37" s="51"/>
    </row>
    <row r="38" spans="2:43" s="612" customFormat="1" ht="17" thickBot="1">
      <c r="B38" s="639"/>
      <c r="C38" s="640"/>
      <c r="D38" s="641"/>
      <c r="E38" s="642"/>
      <c r="F38" s="629"/>
      <c r="G38" s="643" t="s">
        <v>73</v>
      </c>
      <c r="H38" s="644" t="s">
        <v>74</v>
      </c>
      <c r="I38" s="632">
        <f>I19+I22+I25+I36+I37</f>
        <v>0</v>
      </c>
      <c r="J38" s="632">
        <f>J19+J22+J25+J36+J37</f>
        <v>0</v>
      </c>
      <c r="M38" s="639"/>
      <c r="N38" s="640"/>
      <c r="O38" s="641"/>
      <c r="P38" s="642"/>
      <c r="Q38" s="629"/>
      <c r="R38" s="643" t="s">
        <v>73</v>
      </c>
      <c r="S38" s="644" t="s">
        <v>74</v>
      </c>
      <c r="T38" s="632">
        <f>T19+T22+T25+T36+T37</f>
        <v>1211169</v>
      </c>
      <c r="U38" s="632">
        <f>U19+U22+U25+U36+U37</f>
        <v>0</v>
      </c>
      <c r="X38" s="639"/>
      <c r="Y38" s="640"/>
      <c r="Z38" s="641"/>
      <c r="AA38" s="642"/>
      <c r="AB38" s="629"/>
      <c r="AC38" s="643" t="s">
        <v>73</v>
      </c>
      <c r="AD38" s="644" t="s">
        <v>74</v>
      </c>
      <c r="AE38" s="632">
        <f>AE19+AE22+AE25+AE36+AE37</f>
        <v>0</v>
      </c>
      <c r="AF38" s="632">
        <f>AF19+AF22+AF25+AF36+AF37</f>
        <v>0</v>
      </c>
      <c r="AI38" s="639"/>
      <c r="AJ38" s="640"/>
      <c r="AK38" s="641"/>
      <c r="AL38" s="642"/>
      <c r="AM38" s="643" t="s">
        <v>73</v>
      </c>
      <c r="AN38" s="644" t="s">
        <v>74</v>
      </c>
      <c r="AO38" s="632">
        <f>AO19+AO22+AO25+AO36+AO37</f>
        <v>0</v>
      </c>
      <c r="AP38" s="633">
        <f>AP19+AP22+AP25+AP36+AP37</f>
        <v>0</v>
      </c>
      <c r="AQ38" s="634">
        <f>AQ19+AQ22+AQ25+AQ36+AQ37</f>
        <v>0</v>
      </c>
    </row>
    <row r="39" spans="2:43" ht="4" customHeight="1">
      <c r="B39" s="60"/>
      <c r="C39" s="60"/>
      <c r="D39" s="1"/>
      <c r="E39" s="1"/>
      <c r="F39" s="1"/>
      <c r="G39" s="61"/>
      <c r="H39" s="62"/>
      <c r="I39" s="61"/>
      <c r="J39" s="61"/>
      <c r="M39" s="60"/>
      <c r="N39" s="60"/>
      <c r="O39" s="1"/>
      <c r="P39" s="1"/>
      <c r="Q39" s="1"/>
      <c r="R39" s="61"/>
      <c r="S39" s="62"/>
      <c r="T39" s="61"/>
      <c r="U39" s="61"/>
      <c r="X39" s="60"/>
      <c r="Y39" s="60"/>
      <c r="Z39" s="1"/>
      <c r="AA39" s="1"/>
      <c r="AB39" s="1"/>
      <c r="AC39" s="61"/>
      <c r="AD39" s="62"/>
      <c r="AE39" s="61"/>
      <c r="AF39" s="61"/>
      <c r="AI39" s="60"/>
      <c r="AJ39" s="60"/>
      <c r="AK39" s="1"/>
      <c r="AL39" s="1"/>
      <c r="AM39" s="61"/>
      <c r="AN39" s="62"/>
      <c r="AO39" s="61"/>
      <c r="AP39" s="61"/>
      <c r="AQ39" s="1"/>
    </row>
    <row r="40" spans="2:43" ht="4" customHeight="1">
      <c r="B40" s="60"/>
      <c r="C40" s="60"/>
      <c r="D40" s="63"/>
      <c r="E40" s="1"/>
      <c r="F40" s="1"/>
      <c r="G40" s="61"/>
      <c r="H40" s="62"/>
      <c r="I40" s="61" t="s">
        <v>75</v>
      </c>
      <c r="J40" s="61" t="s">
        <v>75</v>
      </c>
      <c r="M40" s="60"/>
      <c r="N40" s="60"/>
      <c r="O40" s="63"/>
      <c r="P40" s="1"/>
      <c r="Q40" s="1"/>
      <c r="R40" s="61"/>
      <c r="S40" s="62"/>
      <c r="T40" s="61" t="s">
        <v>75</v>
      </c>
      <c r="U40" s="61" t="s">
        <v>75</v>
      </c>
      <c r="X40" s="60"/>
      <c r="Y40" s="60"/>
      <c r="Z40" s="63"/>
      <c r="AA40" s="1"/>
      <c r="AB40" s="1"/>
      <c r="AC40" s="61"/>
      <c r="AD40" s="62"/>
      <c r="AE40" s="61" t="s">
        <v>75</v>
      </c>
      <c r="AF40" s="61" t="s">
        <v>75</v>
      </c>
      <c r="AI40" s="60"/>
      <c r="AJ40" s="60"/>
      <c r="AK40" s="63"/>
      <c r="AL40" s="1"/>
      <c r="AM40" s="61"/>
      <c r="AN40" s="62"/>
      <c r="AO40" s="61" t="s">
        <v>75</v>
      </c>
      <c r="AP40" s="61" t="s">
        <v>75</v>
      </c>
      <c r="AQ40" s="1" t="s">
        <v>75</v>
      </c>
    </row>
    <row r="41" spans="2:43" ht="4" customHeight="1">
      <c r="B41" s="60"/>
      <c r="C41" s="60"/>
      <c r="D41" s="63"/>
      <c r="E41" s="64"/>
      <c r="F41" s="1"/>
      <c r="G41" s="65"/>
      <c r="H41" s="62"/>
      <c r="I41" s="66"/>
      <c r="J41" s="66"/>
      <c r="M41" s="60"/>
      <c r="N41" s="60"/>
      <c r="O41" s="63"/>
      <c r="P41" s="64"/>
      <c r="Q41" s="1"/>
      <c r="R41" s="65"/>
      <c r="S41" s="62"/>
      <c r="T41" s="66"/>
      <c r="U41" s="66"/>
      <c r="X41" s="60"/>
      <c r="Y41" s="60"/>
      <c r="Z41" s="63"/>
      <c r="AA41" s="64"/>
      <c r="AB41" s="1"/>
      <c r="AC41" s="65"/>
      <c r="AD41" s="62"/>
      <c r="AE41" s="66"/>
      <c r="AF41" s="66"/>
      <c r="AI41" s="60"/>
      <c r="AJ41" s="60"/>
      <c r="AK41" s="63"/>
      <c r="AL41" s="64"/>
      <c r="AM41" s="65"/>
      <c r="AN41" s="62"/>
      <c r="AO41" s="66"/>
      <c r="AP41" s="61"/>
      <c r="AQ41" s="1"/>
    </row>
    <row r="42" spans="2:43" ht="4" customHeight="1">
      <c r="B42" s="60"/>
      <c r="C42" s="60"/>
      <c r="D42" s="63"/>
      <c r="E42" s="1"/>
      <c r="F42" s="1"/>
      <c r="G42" s="65"/>
      <c r="H42" s="62"/>
      <c r="I42" s="61"/>
      <c r="J42" s="61"/>
      <c r="M42" s="60"/>
      <c r="N42" s="60"/>
      <c r="O42" s="63"/>
      <c r="P42" s="1"/>
      <c r="Q42" s="1"/>
      <c r="R42" s="65"/>
      <c r="S42" s="62"/>
      <c r="T42" s="61"/>
      <c r="U42" s="61"/>
      <c r="X42" s="60"/>
      <c r="Y42" s="60"/>
      <c r="Z42" s="63"/>
      <c r="AA42" s="1"/>
      <c r="AB42" s="1"/>
      <c r="AC42" s="65"/>
      <c r="AD42" s="62"/>
      <c r="AE42" s="61"/>
      <c r="AF42" s="61"/>
      <c r="AI42" s="60"/>
      <c r="AJ42" s="60"/>
      <c r="AK42" s="63"/>
      <c r="AL42" s="1"/>
      <c r="AM42" s="65"/>
      <c r="AN42" s="62"/>
      <c r="AO42" s="61"/>
      <c r="AP42" s="61"/>
      <c r="AQ42" s="1"/>
    </row>
    <row r="43" spans="2:43" ht="4" customHeight="1">
      <c r="B43" s="60"/>
      <c r="C43" s="60"/>
      <c r="D43" s="63"/>
      <c r="E43" s="1"/>
      <c r="F43" s="1"/>
      <c r="G43" s="65"/>
      <c r="H43" s="62"/>
      <c r="I43" s="61"/>
      <c r="J43" s="61"/>
      <c r="M43" s="60"/>
      <c r="N43" s="60"/>
      <c r="O43" s="63"/>
      <c r="P43" s="1"/>
      <c r="Q43" s="1"/>
      <c r="R43" s="65"/>
      <c r="S43" s="62"/>
      <c r="T43" s="61"/>
      <c r="U43" s="61"/>
      <c r="X43" s="60"/>
      <c r="Y43" s="60"/>
      <c r="Z43" s="63"/>
      <c r="AA43" s="1"/>
      <c r="AB43" s="1"/>
      <c r="AC43" s="65"/>
      <c r="AD43" s="62"/>
      <c r="AE43" s="61"/>
      <c r="AF43" s="61"/>
      <c r="AI43" s="60"/>
      <c r="AJ43" s="60"/>
      <c r="AK43" s="63"/>
      <c r="AL43" s="1"/>
      <c r="AM43" s="65"/>
      <c r="AN43" s="62"/>
      <c r="AO43" s="61"/>
      <c r="AP43" s="61"/>
      <c r="AQ43" s="1"/>
    </row>
    <row r="44" spans="2:43" ht="4" customHeight="1">
      <c r="B44" s="60"/>
      <c r="C44" s="60"/>
      <c r="D44" s="67"/>
      <c r="E44" s="1"/>
      <c r="F44" s="1"/>
      <c r="G44" s="65"/>
      <c r="H44" s="62"/>
      <c r="I44" s="61"/>
      <c r="J44" s="61"/>
      <c r="M44" s="60"/>
      <c r="N44" s="60"/>
      <c r="O44" s="67"/>
      <c r="P44" s="1"/>
      <c r="Q44" s="1"/>
      <c r="R44" s="65"/>
      <c r="S44" s="62"/>
      <c r="T44" s="61"/>
      <c r="U44" s="61"/>
      <c r="X44" s="60"/>
      <c r="Y44" s="60"/>
      <c r="Z44" s="67"/>
      <c r="AA44" s="1"/>
      <c r="AB44" s="1"/>
      <c r="AC44" s="65"/>
      <c r="AD44" s="62"/>
      <c r="AE44" s="61"/>
      <c r="AF44" s="61"/>
      <c r="AI44" s="60"/>
      <c r="AJ44" s="60"/>
      <c r="AK44" s="67"/>
      <c r="AL44" s="1"/>
      <c r="AM44" s="65"/>
      <c r="AN44" s="62"/>
      <c r="AO44" s="61"/>
      <c r="AP44" s="61"/>
      <c r="AQ44" s="1"/>
    </row>
    <row r="45" spans="2:43" ht="4" customHeight="1" thickBot="1">
      <c r="B45" s="60"/>
      <c r="C45" s="60"/>
      <c r="D45" s="1"/>
      <c r="E45" s="1"/>
      <c r="F45" s="1"/>
      <c r="G45" s="61"/>
      <c r="H45" s="62"/>
      <c r="I45" s="61"/>
      <c r="J45" s="61"/>
      <c r="M45" s="60"/>
      <c r="N45" s="60"/>
      <c r="O45" s="1"/>
      <c r="P45" s="1"/>
      <c r="Q45" s="1"/>
      <c r="R45" s="61"/>
      <c r="S45" s="62"/>
      <c r="T45" s="61"/>
      <c r="U45" s="61"/>
      <c r="X45" s="60"/>
      <c r="Y45" s="60"/>
      <c r="Z45" s="1"/>
      <c r="AA45" s="1"/>
      <c r="AB45" s="1"/>
      <c r="AC45" s="61"/>
      <c r="AD45" s="62"/>
      <c r="AE45" s="61"/>
      <c r="AF45" s="61"/>
      <c r="AI45" s="60"/>
      <c r="AJ45" s="60"/>
      <c r="AK45" s="1"/>
      <c r="AL45" s="1"/>
      <c r="AM45" s="61"/>
      <c r="AN45" s="62"/>
      <c r="AO45" s="61"/>
      <c r="AP45" s="61"/>
      <c r="AQ45" s="1"/>
    </row>
    <row r="46" spans="2:43">
      <c r="B46" s="68"/>
      <c r="C46" s="69" t="str">
        <f>"(1)"</f>
        <v>(1)</v>
      </c>
      <c r="D46" s="23" t="s">
        <v>76</v>
      </c>
      <c r="E46" s="8"/>
      <c r="F46" s="8"/>
      <c r="G46" s="70"/>
      <c r="H46" s="71" t="s">
        <v>77</v>
      </c>
      <c r="I46" s="73">
        <f>[1]Page2!I46</f>
        <v>0</v>
      </c>
      <c r="J46" s="73">
        <f>[1]Page2!J46</f>
        <v>0</v>
      </c>
      <c r="M46" s="68"/>
      <c r="N46" s="69" t="str">
        <f>"(1)"</f>
        <v>(1)</v>
      </c>
      <c r="O46" s="23" t="s">
        <v>76</v>
      </c>
      <c r="P46" s="8"/>
      <c r="Q46" s="8"/>
      <c r="R46" s="70"/>
      <c r="S46" s="71" t="s">
        <v>77</v>
      </c>
      <c r="T46" s="73">
        <f>[1]Page2!T46</f>
        <v>0</v>
      </c>
      <c r="U46" s="73">
        <f>[1]Page2!U46</f>
        <v>0</v>
      </c>
      <c r="X46" s="68"/>
      <c r="Y46" s="69" t="str">
        <f>"(1)"</f>
        <v>(1)</v>
      </c>
      <c r="Z46" s="23" t="s">
        <v>76</v>
      </c>
      <c r="AA46" s="8"/>
      <c r="AB46" s="8"/>
      <c r="AC46" s="70"/>
      <c r="AD46" s="71" t="s">
        <v>77</v>
      </c>
      <c r="AE46" s="73">
        <f>[1]Page2!AE46</f>
        <v>0</v>
      </c>
      <c r="AF46" s="73">
        <f>[1]Page2!AF46</f>
        <v>0</v>
      </c>
      <c r="AI46" s="68"/>
      <c r="AJ46" s="69" t="str">
        <f>"(1)"</f>
        <v>(1)</v>
      </c>
      <c r="AK46" s="23" t="s">
        <v>76</v>
      </c>
      <c r="AL46" s="8"/>
      <c r="AM46" s="70"/>
      <c r="AN46" s="71" t="s">
        <v>77</v>
      </c>
      <c r="AO46" s="72">
        <v>0</v>
      </c>
      <c r="AP46" s="73"/>
      <c r="AQ46" s="73"/>
    </row>
    <row r="47" spans="2:43">
      <c r="B47" s="74"/>
      <c r="C47" s="75"/>
      <c r="D47" s="30" t="s">
        <v>78</v>
      </c>
      <c r="E47" s="31"/>
      <c r="F47" s="31"/>
      <c r="G47" s="32"/>
      <c r="H47" s="76" t="s">
        <v>79</v>
      </c>
      <c r="I47" s="78">
        <f>[1]Page2!I47</f>
        <v>0</v>
      </c>
      <c r="J47" s="78">
        <f>[1]Page2!J47</f>
        <v>0</v>
      </c>
      <c r="M47" s="74"/>
      <c r="N47" s="75"/>
      <c r="O47" s="30" t="s">
        <v>78</v>
      </c>
      <c r="P47" s="31"/>
      <c r="Q47" s="31"/>
      <c r="R47" s="32"/>
      <c r="S47" s="76" t="s">
        <v>79</v>
      </c>
      <c r="T47" s="78">
        <f>[1]Page2!T47</f>
        <v>0</v>
      </c>
      <c r="U47" s="78">
        <f>[1]Page2!U47</f>
        <v>0</v>
      </c>
      <c r="X47" s="74"/>
      <c r="Y47" s="75"/>
      <c r="Z47" s="30" t="s">
        <v>78</v>
      </c>
      <c r="AA47" s="31"/>
      <c r="AB47" s="31"/>
      <c r="AC47" s="32"/>
      <c r="AD47" s="76" t="s">
        <v>79</v>
      </c>
      <c r="AE47" s="78">
        <f>[1]Page2!AE47</f>
        <v>0</v>
      </c>
      <c r="AF47" s="78">
        <f>[1]Page2!AF47</f>
        <v>0</v>
      </c>
      <c r="AI47" s="74"/>
      <c r="AJ47" s="75"/>
      <c r="AK47" s="30" t="s">
        <v>78</v>
      </c>
      <c r="AL47" s="31"/>
      <c r="AM47" s="32"/>
      <c r="AN47" s="76" t="s">
        <v>79</v>
      </c>
      <c r="AO47" s="77">
        <v>0</v>
      </c>
      <c r="AP47" s="78"/>
      <c r="AQ47" s="78"/>
    </row>
    <row r="48" spans="2:43">
      <c r="B48" s="74"/>
      <c r="C48" s="75" t="str">
        <f>"(2)"</f>
        <v>(2)</v>
      </c>
      <c r="D48" s="30" t="s">
        <v>80</v>
      </c>
      <c r="E48" s="31"/>
      <c r="F48" s="31"/>
      <c r="G48" s="32"/>
      <c r="H48" s="76" t="s">
        <v>81</v>
      </c>
      <c r="I48" s="78">
        <f>[1]Page2!I48</f>
        <v>0</v>
      </c>
      <c r="J48" s="78">
        <f>[1]Page2!J48</f>
        <v>0</v>
      </c>
      <c r="M48" s="74"/>
      <c r="N48" s="75" t="str">
        <f>"(2)"</f>
        <v>(2)</v>
      </c>
      <c r="O48" s="30" t="s">
        <v>80</v>
      </c>
      <c r="P48" s="31"/>
      <c r="Q48" s="31"/>
      <c r="R48" s="32"/>
      <c r="S48" s="76" t="s">
        <v>81</v>
      </c>
      <c r="T48" s="78">
        <f>[1]Page2!T48</f>
        <v>0</v>
      </c>
      <c r="U48" s="78">
        <f>[1]Page2!U48</f>
        <v>0</v>
      </c>
      <c r="X48" s="74"/>
      <c r="Y48" s="75" t="str">
        <f>"(2)"</f>
        <v>(2)</v>
      </c>
      <c r="Z48" s="30" t="s">
        <v>80</v>
      </c>
      <c r="AA48" s="31"/>
      <c r="AB48" s="31"/>
      <c r="AC48" s="32"/>
      <c r="AD48" s="76" t="s">
        <v>81</v>
      </c>
      <c r="AE48" s="78">
        <f>[1]Page2!AE48</f>
        <v>0</v>
      </c>
      <c r="AF48" s="78">
        <f>[1]Page2!AF48</f>
        <v>0</v>
      </c>
      <c r="AI48" s="74"/>
      <c r="AJ48" s="75" t="str">
        <f>"(2)"</f>
        <v>(2)</v>
      </c>
      <c r="AK48" s="30" t="s">
        <v>80</v>
      </c>
      <c r="AL48" s="31"/>
      <c r="AM48" s="32"/>
      <c r="AN48" s="76" t="s">
        <v>81</v>
      </c>
      <c r="AO48" s="77">
        <v>0</v>
      </c>
      <c r="AP48" s="78"/>
      <c r="AQ48" s="78"/>
    </row>
    <row r="49" spans="2:43">
      <c r="B49" s="74"/>
      <c r="C49" s="75"/>
      <c r="D49" s="30" t="s">
        <v>82</v>
      </c>
      <c r="E49" s="31"/>
      <c r="F49" s="31"/>
      <c r="G49" s="32"/>
      <c r="H49" s="76" t="s">
        <v>83</v>
      </c>
      <c r="I49" s="78">
        <f>[1]Page2!I49</f>
        <v>0</v>
      </c>
      <c r="J49" s="78">
        <f>[1]Page2!J49</f>
        <v>0</v>
      </c>
      <c r="M49" s="74"/>
      <c r="N49" s="75"/>
      <c r="O49" s="30" t="s">
        <v>82</v>
      </c>
      <c r="P49" s="31"/>
      <c r="Q49" s="31"/>
      <c r="R49" s="32"/>
      <c r="S49" s="76" t="s">
        <v>83</v>
      </c>
      <c r="T49" s="78">
        <f>[1]Page2!T49</f>
        <v>0</v>
      </c>
      <c r="U49" s="78">
        <f>[1]Page2!U49</f>
        <v>0</v>
      </c>
      <c r="X49" s="74"/>
      <c r="Y49" s="75"/>
      <c r="Z49" s="30" t="s">
        <v>82</v>
      </c>
      <c r="AA49" s="31"/>
      <c r="AB49" s="31"/>
      <c r="AC49" s="32"/>
      <c r="AD49" s="76" t="s">
        <v>83</v>
      </c>
      <c r="AE49" s="78">
        <f>[1]Page2!AE49</f>
        <v>0</v>
      </c>
      <c r="AF49" s="78">
        <f>[1]Page2!AF49</f>
        <v>0</v>
      </c>
      <c r="AI49" s="74"/>
      <c r="AJ49" s="75"/>
      <c r="AK49" s="30" t="s">
        <v>82</v>
      </c>
      <c r="AL49" s="31"/>
      <c r="AM49" s="32"/>
      <c r="AN49" s="76" t="s">
        <v>83</v>
      </c>
      <c r="AO49" s="77">
        <v>0</v>
      </c>
      <c r="AP49" s="78"/>
      <c r="AQ49" s="78"/>
    </row>
    <row r="50" spans="2:43">
      <c r="B50" s="74"/>
      <c r="C50" s="75" t="str">
        <f>"(3)"</f>
        <v>(3)</v>
      </c>
      <c r="D50" s="30" t="s">
        <v>84</v>
      </c>
      <c r="E50" s="31"/>
      <c r="F50" s="31"/>
      <c r="G50" s="32"/>
      <c r="H50" s="33" t="s">
        <v>85</v>
      </c>
      <c r="I50" s="78">
        <f>[1]Page2!I50</f>
        <v>0</v>
      </c>
      <c r="J50" s="78">
        <f>[1]Page2!J50</f>
        <v>0</v>
      </c>
      <c r="M50" s="74"/>
      <c r="N50" s="75" t="str">
        <f>"(3)"</f>
        <v>(3)</v>
      </c>
      <c r="O50" s="30" t="s">
        <v>84</v>
      </c>
      <c r="P50" s="31"/>
      <c r="Q50" s="31"/>
      <c r="R50" s="32"/>
      <c r="S50" s="33" t="s">
        <v>85</v>
      </c>
      <c r="T50" s="78">
        <f>[1]Page2!T50</f>
        <v>0</v>
      </c>
      <c r="U50" s="78">
        <f>[1]Page2!U50</f>
        <v>0</v>
      </c>
      <c r="X50" s="74"/>
      <c r="Y50" s="75" t="str">
        <f>"(3)"</f>
        <v>(3)</v>
      </c>
      <c r="Z50" s="30" t="s">
        <v>84</v>
      </c>
      <c r="AA50" s="31"/>
      <c r="AB50" s="31"/>
      <c r="AC50" s="32"/>
      <c r="AD50" s="33" t="s">
        <v>85</v>
      </c>
      <c r="AE50" s="78">
        <f>[1]Page2!AE50</f>
        <v>0</v>
      </c>
      <c r="AF50" s="78">
        <f>[1]Page2!AF50</f>
        <v>0</v>
      </c>
      <c r="AI50" s="74"/>
      <c r="AJ50" s="75" t="str">
        <f>"(3)"</f>
        <v>(3)</v>
      </c>
      <c r="AK50" s="30" t="s">
        <v>84</v>
      </c>
      <c r="AL50" s="31"/>
      <c r="AM50" s="32"/>
      <c r="AN50" s="33" t="s">
        <v>85</v>
      </c>
      <c r="AO50" s="77">
        <v>0</v>
      </c>
      <c r="AP50" s="78"/>
      <c r="AQ50" s="78"/>
    </row>
    <row r="51" spans="2:43">
      <c r="B51" s="74"/>
      <c r="C51" s="75" t="str">
        <f>"(4)"</f>
        <v>(4)</v>
      </c>
      <c r="D51" s="30" t="s">
        <v>86</v>
      </c>
      <c r="E51" s="31"/>
      <c r="F51" s="31"/>
      <c r="G51" s="32"/>
      <c r="H51" s="33" t="s">
        <v>87</v>
      </c>
      <c r="I51" s="78">
        <f>[1]Page2!I51</f>
        <v>0</v>
      </c>
      <c r="J51" s="78">
        <f>[1]Page2!J51</f>
        <v>0</v>
      </c>
      <c r="M51" s="74"/>
      <c r="N51" s="75" t="str">
        <f>"(4)"</f>
        <v>(4)</v>
      </c>
      <c r="O51" s="30" t="s">
        <v>86</v>
      </c>
      <c r="P51" s="31"/>
      <c r="Q51" s="31"/>
      <c r="R51" s="32"/>
      <c r="S51" s="33" t="s">
        <v>87</v>
      </c>
      <c r="T51" s="78">
        <f>[1]Page2!T51</f>
        <v>0</v>
      </c>
      <c r="U51" s="78">
        <f>[1]Page2!U51</f>
        <v>0</v>
      </c>
      <c r="X51" s="74"/>
      <c r="Y51" s="75" t="str">
        <f>"(4)"</f>
        <v>(4)</v>
      </c>
      <c r="Z51" s="30" t="s">
        <v>86</v>
      </c>
      <c r="AA51" s="31"/>
      <c r="AB51" s="31"/>
      <c r="AC51" s="32"/>
      <c r="AD51" s="33" t="s">
        <v>87</v>
      </c>
      <c r="AE51" s="78">
        <f>[1]Page2!AE51</f>
        <v>0</v>
      </c>
      <c r="AF51" s="78">
        <f>[1]Page2!AF51</f>
        <v>0</v>
      </c>
      <c r="AI51" s="74"/>
      <c r="AJ51" s="75" t="str">
        <f>"(4)"</f>
        <v>(4)</v>
      </c>
      <c r="AK51" s="30" t="s">
        <v>86</v>
      </c>
      <c r="AL51" s="31"/>
      <c r="AM51" s="32"/>
      <c r="AN51" s="33" t="s">
        <v>87</v>
      </c>
      <c r="AO51" s="77">
        <v>0</v>
      </c>
      <c r="AP51" s="78"/>
      <c r="AQ51" s="78"/>
    </row>
    <row r="52" spans="2:43" ht="17" thickBot="1">
      <c r="B52" s="79"/>
      <c r="C52" s="80" t="str">
        <f>"(5)"</f>
        <v>(5)</v>
      </c>
      <c r="D52" s="81" t="s">
        <v>88</v>
      </c>
      <c r="E52" s="82"/>
      <c r="F52" s="82"/>
      <c r="G52" s="83"/>
      <c r="H52" s="49" t="s">
        <v>89</v>
      </c>
      <c r="I52" s="85">
        <f>[1]Page2!I52</f>
        <v>0</v>
      </c>
      <c r="J52" s="85">
        <f>[1]Page2!J52</f>
        <v>0</v>
      </c>
      <c r="M52" s="79"/>
      <c r="N52" s="80" t="str">
        <f>"(5)"</f>
        <v>(5)</v>
      </c>
      <c r="O52" s="81" t="s">
        <v>88</v>
      </c>
      <c r="P52" s="82"/>
      <c r="Q52" s="82"/>
      <c r="R52" s="83"/>
      <c r="S52" s="49" t="s">
        <v>89</v>
      </c>
      <c r="T52" s="85">
        <f>[1]Page2!T52</f>
        <v>0</v>
      </c>
      <c r="U52" s="85">
        <f>[1]Page2!U52</f>
        <v>0</v>
      </c>
      <c r="X52" s="79"/>
      <c r="Y52" s="80" t="str">
        <f>"(5)"</f>
        <v>(5)</v>
      </c>
      <c r="Z52" s="81" t="s">
        <v>88</v>
      </c>
      <c r="AA52" s="82"/>
      <c r="AB52" s="82"/>
      <c r="AC52" s="83"/>
      <c r="AD52" s="49" t="s">
        <v>89</v>
      </c>
      <c r="AE52" s="85">
        <f>[1]Page2!AE52</f>
        <v>0</v>
      </c>
      <c r="AF52" s="85">
        <f>[1]Page2!AF52</f>
        <v>0</v>
      </c>
      <c r="AI52" s="79"/>
      <c r="AJ52" s="80" t="str">
        <f>"(5)"</f>
        <v>(5)</v>
      </c>
      <c r="AK52" s="81" t="s">
        <v>88</v>
      </c>
      <c r="AL52" s="82"/>
      <c r="AM52" s="83"/>
      <c r="AN52" s="49" t="s">
        <v>89</v>
      </c>
      <c r="AO52" s="84">
        <v>0</v>
      </c>
      <c r="AP52" s="85">
        <v>0</v>
      </c>
      <c r="AQ52" s="85">
        <v>0</v>
      </c>
    </row>
    <row r="53" spans="2:43">
      <c r="B53" s="64"/>
      <c r="C53" s="64"/>
      <c r="D53" s="86"/>
      <c r="E53" s="86" t="s">
        <v>90</v>
      </c>
      <c r="F53" s="64"/>
      <c r="G53" s="64"/>
      <c r="H53" s="64"/>
      <c r="I53" s="64"/>
      <c r="J53" s="64"/>
      <c r="M53" s="64"/>
      <c r="N53" s="64"/>
      <c r="O53" s="86"/>
      <c r="P53" s="86" t="s">
        <v>90</v>
      </c>
      <c r="Q53" s="64"/>
      <c r="R53" s="64"/>
      <c r="S53" s="64"/>
      <c r="T53" s="64"/>
      <c r="U53" s="64"/>
      <c r="X53" s="64"/>
      <c r="Y53" s="64"/>
      <c r="Z53" s="86"/>
      <c r="AA53" s="86" t="s">
        <v>90</v>
      </c>
      <c r="AB53" s="64"/>
      <c r="AC53" s="64"/>
      <c r="AD53" s="64"/>
      <c r="AE53" s="64"/>
      <c r="AF53" s="64"/>
      <c r="AI53" s="64"/>
      <c r="AJ53" s="64"/>
      <c r="AK53" s="86"/>
      <c r="AL53" s="86" t="s">
        <v>90</v>
      </c>
      <c r="AM53" s="64"/>
      <c r="AN53" s="64"/>
      <c r="AO53" s="64"/>
      <c r="AP53" s="64"/>
      <c r="AQ53" s="64"/>
    </row>
    <row r="54" spans="2:43">
      <c r="B54" s="64"/>
      <c r="C54" s="64"/>
      <c r="D54" s="64"/>
      <c r="E54" s="64"/>
      <c r="F54" s="64"/>
      <c r="G54" s="64"/>
      <c r="H54" s="64"/>
      <c r="I54" s="64"/>
      <c r="J54" s="64"/>
      <c r="M54" s="64"/>
      <c r="N54" s="64"/>
      <c r="O54" s="64"/>
      <c r="P54" s="64"/>
      <c r="Q54" s="64"/>
      <c r="R54" s="64"/>
      <c r="S54" s="64"/>
      <c r="T54" s="64"/>
      <c r="U54" s="64"/>
      <c r="X54" s="64"/>
      <c r="Y54" s="64"/>
      <c r="Z54" s="64"/>
      <c r="AA54" s="64"/>
      <c r="AB54" s="64"/>
      <c r="AC54" s="64"/>
      <c r="AD54" s="64"/>
      <c r="AE54" s="64"/>
      <c r="AF54" s="64"/>
      <c r="AI54" s="64"/>
      <c r="AJ54" s="64"/>
      <c r="AK54" s="64"/>
      <c r="AL54" s="64"/>
      <c r="AM54" s="64"/>
      <c r="AN54" s="64"/>
      <c r="AO54" s="64"/>
      <c r="AP54" s="64"/>
      <c r="AQ54" s="64"/>
    </row>
  </sheetData>
  <pageMargins left="0.7" right="0.7" top="0.75" bottom="0.75" header="0.3" footer="0.3"/>
  <pageSetup paperSize="8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06C4-B62B-EA4E-B2DE-36157CCA23F1}">
  <sheetPr>
    <pageSetUpPr fitToPage="1"/>
  </sheetPr>
  <dimension ref="A1:AQ57"/>
  <sheetViews>
    <sheetView topLeftCell="A45" zoomScale="125" workbookViewId="0">
      <selection activeCell="U17" sqref="U17"/>
    </sheetView>
  </sheetViews>
  <sheetFormatPr baseColWidth="10" defaultRowHeight="16"/>
  <cols>
    <col min="1" max="1" width="3.33203125" customWidth="1"/>
    <col min="2" max="2" width="4.33203125" customWidth="1"/>
    <col min="8" max="8" width="7.6640625" customWidth="1"/>
    <col min="11" max="11" width="5.1640625" customWidth="1"/>
    <col min="12" max="12" width="3.33203125" customWidth="1"/>
    <col min="13" max="13" width="4.33203125" customWidth="1"/>
    <col min="19" max="19" width="7.6640625" customWidth="1"/>
    <col min="22" max="22" width="5.1640625" customWidth="1"/>
    <col min="23" max="23" width="3.33203125" customWidth="1"/>
    <col min="24" max="24" width="4.33203125" customWidth="1"/>
    <col min="30" max="30" width="7.6640625" customWidth="1"/>
    <col min="33" max="33" width="5.1640625" customWidth="1"/>
    <col min="34" max="34" width="3.33203125" customWidth="1"/>
    <col min="35" max="35" width="4.33203125" customWidth="1"/>
    <col min="41" max="41" width="7.6640625" customWidth="1"/>
    <col min="257" max="257" width="3.33203125" customWidth="1"/>
    <col min="258" max="258" width="4.33203125" customWidth="1"/>
    <col min="264" max="264" width="7.6640625" customWidth="1"/>
    <col min="267" max="267" width="5.1640625" customWidth="1"/>
    <col min="268" max="268" width="3.33203125" customWidth="1"/>
    <col min="269" max="269" width="4.33203125" customWidth="1"/>
    <col min="275" max="275" width="7.6640625" customWidth="1"/>
    <col min="278" max="278" width="5.1640625" customWidth="1"/>
    <col min="279" max="279" width="3.33203125" customWidth="1"/>
    <col min="280" max="280" width="4.33203125" customWidth="1"/>
    <col min="286" max="286" width="7.6640625" customWidth="1"/>
    <col min="513" max="513" width="3.33203125" customWidth="1"/>
    <col min="514" max="514" width="4.33203125" customWidth="1"/>
    <col min="520" max="520" width="7.6640625" customWidth="1"/>
    <col min="523" max="523" width="5.1640625" customWidth="1"/>
    <col min="524" max="524" width="3.33203125" customWidth="1"/>
    <col min="525" max="525" width="4.33203125" customWidth="1"/>
    <col min="531" max="531" width="7.6640625" customWidth="1"/>
    <col min="534" max="534" width="5.1640625" customWidth="1"/>
    <col min="535" max="535" width="3.33203125" customWidth="1"/>
    <col min="536" max="536" width="4.33203125" customWidth="1"/>
    <col min="542" max="542" width="7.6640625" customWidth="1"/>
    <col min="769" max="769" width="3.33203125" customWidth="1"/>
    <col min="770" max="770" width="4.33203125" customWidth="1"/>
    <col min="776" max="776" width="7.6640625" customWidth="1"/>
    <col min="779" max="779" width="5.1640625" customWidth="1"/>
    <col min="780" max="780" width="3.33203125" customWidth="1"/>
    <col min="781" max="781" width="4.33203125" customWidth="1"/>
    <col min="787" max="787" width="7.6640625" customWidth="1"/>
    <col min="790" max="790" width="5.1640625" customWidth="1"/>
    <col min="791" max="791" width="3.33203125" customWidth="1"/>
    <col min="792" max="792" width="4.33203125" customWidth="1"/>
    <col min="798" max="798" width="7.6640625" customWidth="1"/>
    <col min="1025" max="1025" width="3.33203125" customWidth="1"/>
    <col min="1026" max="1026" width="4.33203125" customWidth="1"/>
    <col min="1032" max="1032" width="7.6640625" customWidth="1"/>
    <col min="1035" max="1035" width="5.1640625" customWidth="1"/>
    <col min="1036" max="1036" width="3.33203125" customWidth="1"/>
    <col min="1037" max="1037" width="4.33203125" customWidth="1"/>
    <col min="1043" max="1043" width="7.6640625" customWidth="1"/>
    <col min="1046" max="1046" width="5.1640625" customWidth="1"/>
    <col min="1047" max="1047" width="3.33203125" customWidth="1"/>
    <col min="1048" max="1048" width="4.33203125" customWidth="1"/>
    <col min="1054" max="1054" width="7.6640625" customWidth="1"/>
    <col min="1281" max="1281" width="3.33203125" customWidth="1"/>
    <col min="1282" max="1282" width="4.33203125" customWidth="1"/>
    <col min="1288" max="1288" width="7.6640625" customWidth="1"/>
    <col min="1291" max="1291" width="5.1640625" customWidth="1"/>
    <col min="1292" max="1292" width="3.33203125" customWidth="1"/>
    <col min="1293" max="1293" width="4.33203125" customWidth="1"/>
    <col min="1299" max="1299" width="7.6640625" customWidth="1"/>
    <col min="1302" max="1302" width="5.1640625" customWidth="1"/>
    <col min="1303" max="1303" width="3.33203125" customWidth="1"/>
    <col min="1304" max="1304" width="4.33203125" customWidth="1"/>
    <col min="1310" max="1310" width="7.6640625" customWidth="1"/>
    <col min="1537" max="1537" width="3.33203125" customWidth="1"/>
    <col min="1538" max="1538" width="4.33203125" customWidth="1"/>
    <col min="1544" max="1544" width="7.6640625" customWidth="1"/>
    <col min="1547" max="1547" width="5.1640625" customWidth="1"/>
    <col min="1548" max="1548" width="3.33203125" customWidth="1"/>
    <col min="1549" max="1549" width="4.33203125" customWidth="1"/>
    <col min="1555" max="1555" width="7.6640625" customWidth="1"/>
    <col min="1558" max="1558" width="5.1640625" customWidth="1"/>
    <col min="1559" max="1559" width="3.33203125" customWidth="1"/>
    <col min="1560" max="1560" width="4.33203125" customWidth="1"/>
    <col min="1566" max="1566" width="7.6640625" customWidth="1"/>
    <col min="1793" max="1793" width="3.33203125" customWidth="1"/>
    <col min="1794" max="1794" width="4.33203125" customWidth="1"/>
    <col min="1800" max="1800" width="7.6640625" customWidth="1"/>
    <col min="1803" max="1803" width="5.1640625" customWidth="1"/>
    <col min="1804" max="1804" width="3.33203125" customWidth="1"/>
    <col min="1805" max="1805" width="4.33203125" customWidth="1"/>
    <col min="1811" max="1811" width="7.6640625" customWidth="1"/>
    <col min="1814" max="1814" width="5.1640625" customWidth="1"/>
    <col min="1815" max="1815" width="3.33203125" customWidth="1"/>
    <col min="1816" max="1816" width="4.33203125" customWidth="1"/>
    <col min="1822" max="1822" width="7.6640625" customWidth="1"/>
    <col min="2049" max="2049" width="3.33203125" customWidth="1"/>
    <col min="2050" max="2050" width="4.33203125" customWidth="1"/>
    <col min="2056" max="2056" width="7.6640625" customWidth="1"/>
    <col min="2059" max="2059" width="5.1640625" customWidth="1"/>
    <col min="2060" max="2060" width="3.33203125" customWidth="1"/>
    <col min="2061" max="2061" width="4.33203125" customWidth="1"/>
    <col min="2067" max="2067" width="7.6640625" customWidth="1"/>
    <col min="2070" max="2070" width="5.1640625" customWidth="1"/>
    <col min="2071" max="2071" width="3.33203125" customWidth="1"/>
    <col min="2072" max="2072" width="4.33203125" customWidth="1"/>
    <col min="2078" max="2078" width="7.6640625" customWidth="1"/>
    <col min="2305" max="2305" width="3.33203125" customWidth="1"/>
    <col min="2306" max="2306" width="4.33203125" customWidth="1"/>
    <col min="2312" max="2312" width="7.6640625" customWidth="1"/>
    <col min="2315" max="2315" width="5.1640625" customWidth="1"/>
    <col min="2316" max="2316" width="3.33203125" customWidth="1"/>
    <col min="2317" max="2317" width="4.33203125" customWidth="1"/>
    <col min="2323" max="2323" width="7.6640625" customWidth="1"/>
    <col min="2326" max="2326" width="5.1640625" customWidth="1"/>
    <col min="2327" max="2327" width="3.33203125" customWidth="1"/>
    <col min="2328" max="2328" width="4.33203125" customWidth="1"/>
    <col min="2334" max="2334" width="7.6640625" customWidth="1"/>
    <col min="2561" max="2561" width="3.33203125" customWidth="1"/>
    <col min="2562" max="2562" width="4.33203125" customWidth="1"/>
    <col min="2568" max="2568" width="7.6640625" customWidth="1"/>
    <col min="2571" max="2571" width="5.1640625" customWidth="1"/>
    <col min="2572" max="2572" width="3.33203125" customWidth="1"/>
    <col min="2573" max="2573" width="4.33203125" customWidth="1"/>
    <col min="2579" max="2579" width="7.6640625" customWidth="1"/>
    <col min="2582" max="2582" width="5.1640625" customWidth="1"/>
    <col min="2583" max="2583" width="3.33203125" customWidth="1"/>
    <col min="2584" max="2584" width="4.33203125" customWidth="1"/>
    <col min="2590" max="2590" width="7.6640625" customWidth="1"/>
    <col min="2817" max="2817" width="3.33203125" customWidth="1"/>
    <col min="2818" max="2818" width="4.33203125" customWidth="1"/>
    <col min="2824" max="2824" width="7.6640625" customWidth="1"/>
    <col min="2827" max="2827" width="5.1640625" customWidth="1"/>
    <col min="2828" max="2828" width="3.33203125" customWidth="1"/>
    <col min="2829" max="2829" width="4.33203125" customWidth="1"/>
    <col min="2835" max="2835" width="7.6640625" customWidth="1"/>
    <col min="2838" max="2838" width="5.1640625" customWidth="1"/>
    <col min="2839" max="2839" width="3.33203125" customWidth="1"/>
    <col min="2840" max="2840" width="4.33203125" customWidth="1"/>
    <col min="2846" max="2846" width="7.6640625" customWidth="1"/>
    <col min="3073" max="3073" width="3.33203125" customWidth="1"/>
    <col min="3074" max="3074" width="4.33203125" customWidth="1"/>
    <col min="3080" max="3080" width="7.6640625" customWidth="1"/>
    <col min="3083" max="3083" width="5.1640625" customWidth="1"/>
    <col min="3084" max="3084" width="3.33203125" customWidth="1"/>
    <col min="3085" max="3085" width="4.33203125" customWidth="1"/>
    <col min="3091" max="3091" width="7.6640625" customWidth="1"/>
    <col min="3094" max="3094" width="5.1640625" customWidth="1"/>
    <col min="3095" max="3095" width="3.33203125" customWidth="1"/>
    <col min="3096" max="3096" width="4.33203125" customWidth="1"/>
    <col min="3102" max="3102" width="7.6640625" customWidth="1"/>
    <col min="3329" max="3329" width="3.33203125" customWidth="1"/>
    <col min="3330" max="3330" width="4.33203125" customWidth="1"/>
    <col min="3336" max="3336" width="7.6640625" customWidth="1"/>
    <col min="3339" max="3339" width="5.1640625" customWidth="1"/>
    <col min="3340" max="3340" width="3.33203125" customWidth="1"/>
    <col min="3341" max="3341" width="4.33203125" customWidth="1"/>
    <col min="3347" max="3347" width="7.6640625" customWidth="1"/>
    <col min="3350" max="3350" width="5.1640625" customWidth="1"/>
    <col min="3351" max="3351" width="3.33203125" customWidth="1"/>
    <col min="3352" max="3352" width="4.33203125" customWidth="1"/>
    <col min="3358" max="3358" width="7.6640625" customWidth="1"/>
    <col min="3585" max="3585" width="3.33203125" customWidth="1"/>
    <col min="3586" max="3586" width="4.33203125" customWidth="1"/>
    <col min="3592" max="3592" width="7.6640625" customWidth="1"/>
    <col min="3595" max="3595" width="5.1640625" customWidth="1"/>
    <col min="3596" max="3596" width="3.33203125" customWidth="1"/>
    <col min="3597" max="3597" width="4.33203125" customWidth="1"/>
    <col min="3603" max="3603" width="7.6640625" customWidth="1"/>
    <col min="3606" max="3606" width="5.1640625" customWidth="1"/>
    <col min="3607" max="3607" width="3.33203125" customWidth="1"/>
    <col min="3608" max="3608" width="4.33203125" customWidth="1"/>
    <col min="3614" max="3614" width="7.6640625" customWidth="1"/>
    <col min="3841" max="3841" width="3.33203125" customWidth="1"/>
    <col min="3842" max="3842" width="4.33203125" customWidth="1"/>
    <col min="3848" max="3848" width="7.6640625" customWidth="1"/>
    <col min="3851" max="3851" width="5.1640625" customWidth="1"/>
    <col min="3852" max="3852" width="3.33203125" customWidth="1"/>
    <col min="3853" max="3853" width="4.33203125" customWidth="1"/>
    <col min="3859" max="3859" width="7.6640625" customWidth="1"/>
    <col min="3862" max="3862" width="5.1640625" customWidth="1"/>
    <col min="3863" max="3863" width="3.33203125" customWidth="1"/>
    <col min="3864" max="3864" width="4.33203125" customWidth="1"/>
    <col min="3870" max="3870" width="7.6640625" customWidth="1"/>
    <col min="4097" max="4097" width="3.33203125" customWidth="1"/>
    <col min="4098" max="4098" width="4.33203125" customWidth="1"/>
    <col min="4104" max="4104" width="7.6640625" customWidth="1"/>
    <col min="4107" max="4107" width="5.1640625" customWidth="1"/>
    <col min="4108" max="4108" width="3.33203125" customWidth="1"/>
    <col min="4109" max="4109" width="4.33203125" customWidth="1"/>
    <col min="4115" max="4115" width="7.6640625" customWidth="1"/>
    <col min="4118" max="4118" width="5.1640625" customWidth="1"/>
    <col min="4119" max="4119" width="3.33203125" customWidth="1"/>
    <col min="4120" max="4120" width="4.33203125" customWidth="1"/>
    <col min="4126" max="4126" width="7.6640625" customWidth="1"/>
    <col min="4353" max="4353" width="3.33203125" customWidth="1"/>
    <col min="4354" max="4354" width="4.33203125" customWidth="1"/>
    <col min="4360" max="4360" width="7.6640625" customWidth="1"/>
    <col min="4363" max="4363" width="5.1640625" customWidth="1"/>
    <col min="4364" max="4364" width="3.33203125" customWidth="1"/>
    <col min="4365" max="4365" width="4.33203125" customWidth="1"/>
    <col min="4371" max="4371" width="7.6640625" customWidth="1"/>
    <col min="4374" max="4374" width="5.1640625" customWidth="1"/>
    <col min="4375" max="4375" width="3.33203125" customWidth="1"/>
    <col min="4376" max="4376" width="4.33203125" customWidth="1"/>
    <col min="4382" max="4382" width="7.6640625" customWidth="1"/>
    <col min="4609" max="4609" width="3.33203125" customWidth="1"/>
    <col min="4610" max="4610" width="4.33203125" customWidth="1"/>
    <col min="4616" max="4616" width="7.6640625" customWidth="1"/>
    <col min="4619" max="4619" width="5.1640625" customWidth="1"/>
    <col min="4620" max="4620" width="3.33203125" customWidth="1"/>
    <col min="4621" max="4621" width="4.33203125" customWidth="1"/>
    <col min="4627" max="4627" width="7.6640625" customWidth="1"/>
    <col min="4630" max="4630" width="5.1640625" customWidth="1"/>
    <col min="4631" max="4631" width="3.33203125" customWidth="1"/>
    <col min="4632" max="4632" width="4.33203125" customWidth="1"/>
    <col min="4638" max="4638" width="7.6640625" customWidth="1"/>
    <col min="4865" max="4865" width="3.33203125" customWidth="1"/>
    <col min="4866" max="4866" width="4.33203125" customWidth="1"/>
    <col min="4872" max="4872" width="7.6640625" customWidth="1"/>
    <col min="4875" max="4875" width="5.1640625" customWidth="1"/>
    <col min="4876" max="4876" width="3.33203125" customWidth="1"/>
    <col min="4877" max="4877" width="4.33203125" customWidth="1"/>
    <col min="4883" max="4883" width="7.6640625" customWidth="1"/>
    <col min="4886" max="4886" width="5.1640625" customWidth="1"/>
    <col min="4887" max="4887" width="3.33203125" customWidth="1"/>
    <col min="4888" max="4888" width="4.33203125" customWidth="1"/>
    <col min="4894" max="4894" width="7.6640625" customWidth="1"/>
    <col min="5121" max="5121" width="3.33203125" customWidth="1"/>
    <col min="5122" max="5122" width="4.33203125" customWidth="1"/>
    <col min="5128" max="5128" width="7.6640625" customWidth="1"/>
    <col min="5131" max="5131" width="5.1640625" customWidth="1"/>
    <col min="5132" max="5132" width="3.33203125" customWidth="1"/>
    <col min="5133" max="5133" width="4.33203125" customWidth="1"/>
    <col min="5139" max="5139" width="7.6640625" customWidth="1"/>
    <col min="5142" max="5142" width="5.1640625" customWidth="1"/>
    <col min="5143" max="5143" width="3.33203125" customWidth="1"/>
    <col min="5144" max="5144" width="4.33203125" customWidth="1"/>
    <col min="5150" max="5150" width="7.6640625" customWidth="1"/>
    <col min="5377" max="5377" width="3.33203125" customWidth="1"/>
    <col min="5378" max="5378" width="4.33203125" customWidth="1"/>
    <col min="5384" max="5384" width="7.6640625" customWidth="1"/>
    <col min="5387" max="5387" width="5.1640625" customWidth="1"/>
    <col min="5388" max="5388" width="3.33203125" customWidth="1"/>
    <col min="5389" max="5389" width="4.33203125" customWidth="1"/>
    <col min="5395" max="5395" width="7.6640625" customWidth="1"/>
    <col min="5398" max="5398" width="5.1640625" customWidth="1"/>
    <col min="5399" max="5399" width="3.33203125" customWidth="1"/>
    <col min="5400" max="5400" width="4.33203125" customWidth="1"/>
    <col min="5406" max="5406" width="7.6640625" customWidth="1"/>
    <col min="5633" max="5633" width="3.33203125" customWidth="1"/>
    <col min="5634" max="5634" width="4.33203125" customWidth="1"/>
    <col min="5640" max="5640" width="7.6640625" customWidth="1"/>
    <col min="5643" max="5643" width="5.1640625" customWidth="1"/>
    <col min="5644" max="5644" width="3.33203125" customWidth="1"/>
    <col min="5645" max="5645" width="4.33203125" customWidth="1"/>
    <col min="5651" max="5651" width="7.6640625" customWidth="1"/>
    <col min="5654" max="5654" width="5.1640625" customWidth="1"/>
    <col min="5655" max="5655" width="3.33203125" customWidth="1"/>
    <col min="5656" max="5656" width="4.33203125" customWidth="1"/>
    <col min="5662" max="5662" width="7.6640625" customWidth="1"/>
    <col min="5889" max="5889" width="3.33203125" customWidth="1"/>
    <col min="5890" max="5890" width="4.33203125" customWidth="1"/>
    <col min="5896" max="5896" width="7.6640625" customWidth="1"/>
    <col min="5899" max="5899" width="5.1640625" customWidth="1"/>
    <col min="5900" max="5900" width="3.33203125" customWidth="1"/>
    <col min="5901" max="5901" width="4.33203125" customWidth="1"/>
    <col min="5907" max="5907" width="7.6640625" customWidth="1"/>
    <col min="5910" max="5910" width="5.1640625" customWidth="1"/>
    <col min="5911" max="5911" width="3.33203125" customWidth="1"/>
    <col min="5912" max="5912" width="4.33203125" customWidth="1"/>
    <col min="5918" max="5918" width="7.6640625" customWidth="1"/>
    <col min="6145" max="6145" width="3.33203125" customWidth="1"/>
    <col min="6146" max="6146" width="4.33203125" customWidth="1"/>
    <col min="6152" max="6152" width="7.6640625" customWidth="1"/>
    <col min="6155" max="6155" width="5.1640625" customWidth="1"/>
    <col min="6156" max="6156" width="3.33203125" customWidth="1"/>
    <col min="6157" max="6157" width="4.33203125" customWidth="1"/>
    <col min="6163" max="6163" width="7.6640625" customWidth="1"/>
    <col min="6166" max="6166" width="5.1640625" customWidth="1"/>
    <col min="6167" max="6167" width="3.33203125" customWidth="1"/>
    <col min="6168" max="6168" width="4.33203125" customWidth="1"/>
    <col min="6174" max="6174" width="7.6640625" customWidth="1"/>
    <col min="6401" max="6401" width="3.33203125" customWidth="1"/>
    <col min="6402" max="6402" width="4.33203125" customWidth="1"/>
    <col min="6408" max="6408" width="7.6640625" customWidth="1"/>
    <col min="6411" max="6411" width="5.1640625" customWidth="1"/>
    <col min="6412" max="6412" width="3.33203125" customWidth="1"/>
    <col min="6413" max="6413" width="4.33203125" customWidth="1"/>
    <col min="6419" max="6419" width="7.6640625" customWidth="1"/>
    <col min="6422" max="6422" width="5.1640625" customWidth="1"/>
    <col min="6423" max="6423" width="3.33203125" customWidth="1"/>
    <col min="6424" max="6424" width="4.33203125" customWidth="1"/>
    <col min="6430" max="6430" width="7.6640625" customWidth="1"/>
    <col min="6657" max="6657" width="3.33203125" customWidth="1"/>
    <col min="6658" max="6658" width="4.33203125" customWidth="1"/>
    <col min="6664" max="6664" width="7.6640625" customWidth="1"/>
    <col min="6667" max="6667" width="5.1640625" customWidth="1"/>
    <col min="6668" max="6668" width="3.33203125" customWidth="1"/>
    <col min="6669" max="6669" width="4.33203125" customWidth="1"/>
    <col min="6675" max="6675" width="7.6640625" customWidth="1"/>
    <col min="6678" max="6678" width="5.1640625" customWidth="1"/>
    <col min="6679" max="6679" width="3.33203125" customWidth="1"/>
    <col min="6680" max="6680" width="4.33203125" customWidth="1"/>
    <col min="6686" max="6686" width="7.6640625" customWidth="1"/>
    <col min="6913" max="6913" width="3.33203125" customWidth="1"/>
    <col min="6914" max="6914" width="4.33203125" customWidth="1"/>
    <col min="6920" max="6920" width="7.6640625" customWidth="1"/>
    <col min="6923" max="6923" width="5.1640625" customWidth="1"/>
    <col min="6924" max="6924" width="3.33203125" customWidth="1"/>
    <col min="6925" max="6925" width="4.33203125" customWidth="1"/>
    <col min="6931" max="6931" width="7.6640625" customWidth="1"/>
    <col min="6934" max="6934" width="5.1640625" customWidth="1"/>
    <col min="6935" max="6935" width="3.33203125" customWidth="1"/>
    <col min="6936" max="6936" width="4.33203125" customWidth="1"/>
    <col min="6942" max="6942" width="7.6640625" customWidth="1"/>
    <col min="7169" max="7169" width="3.33203125" customWidth="1"/>
    <col min="7170" max="7170" width="4.33203125" customWidth="1"/>
    <col min="7176" max="7176" width="7.6640625" customWidth="1"/>
    <col min="7179" max="7179" width="5.1640625" customWidth="1"/>
    <col min="7180" max="7180" width="3.33203125" customWidth="1"/>
    <col min="7181" max="7181" width="4.33203125" customWidth="1"/>
    <col min="7187" max="7187" width="7.6640625" customWidth="1"/>
    <col min="7190" max="7190" width="5.1640625" customWidth="1"/>
    <col min="7191" max="7191" width="3.33203125" customWidth="1"/>
    <col min="7192" max="7192" width="4.33203125" customWidth="1"/>
    <col min="7198" max="7198" width="7.6640625" customWidth="1"/>
    <col min="7425" max="7425" width="3.33203125" customWidth="1"/>
    <col min="7426" max="7426" width="4.33203125" customWidth="1"/>
    <col min="7432" max="7432" width="7.6640625" customWidth="1"/>
    <col min="7435" max="7435" width="5.1640625" customWidth="1"/>
    <col min="7436" max="7436" width="3.33203125" customWidth="1"/>
    <col min="7437" max="7437" width="4.33203125" customWidth="1"/>
    <col min="7443" max="7443" width="7.6640625" customWidth="1"/>
    <col min="7446" max="7446" width="5.1640625" customWidth="1"/>
    <col min="7447" max="7447" width="3.33203125" customWidth="1"/>
    <col min="7448" max="7448" width="4.33203125" customWidth="1"/>
    <col min="7454" max="7454" width="7.6640625" customWidth="1"/>
    <col min="7681" max="7681" width="3.33203125" customWidth="1"/>
    <col min="7682" max="7682" width="4.33203125" customWidth="1"/>
    <col min="7688" max="7688" width="7.6640625" customWidth="1"/>
    <col min="7691" max="7691" width="5.1640625" customWidth="1"/>
    <col min="7692" max="7692" width="3.33203125" customWidth="1"/>
    <col min="7693" max="7693" width="4.33203125" customWidth="1"/>
    <col min="7699" max="7699" width="7.6640625" customWidth="1"/>
    <col min="7702" max="7702" width="5.1640625" customWidth="1"/>
    <col min="7703" max="7703" width="3.33203125" customWidth="1"/>
    <col min="7704" max="7704" width="4.33203125" customWidth="1"/>
    <col min="7710" max="7710" width="7.6640625" customWidth="1"/>
    <col min="7937" max="7937" width="3.33203125" customWidth="1"/>
    <col min="7938" max="7938" width="4.33203125" customWidth="1"/>
    <col min="7944" max="7944" width="7.6640625" customWidth="1"/>
    <col min="7947" max="7947" width="5.1640625" customWidth="1"/>
    <col min="7948" max="7948" width="3.33203125" customWidth="1"/>
    <col min="7949" max="7949" width="4.33203125" customWidth="1"/>
    <col min="7955" max="7955" width="7.6640625" customWidth="1"/>
    <col min="7958" max="7958" width="5.1640625" customWidth="1"/>
    <col min="7959" max="7959" width="3.33203125" customWidth="1"/>
    <col min="7960" max="7960" width="4.33203125" customWidth="1"/>
    <col min="7966" max="7966" width="7.6640625" customWidth="1"/>
    <col min="8193" max="8193" width="3.33203125" customWidth="1"/>
    <col min="8194" max="8194" width="4.33203125" customWidth="1"/>
    <col min="8200" max="8200" width="7.6640625" customWidth="1"/>
    <col min="8203" max="8203" width="5.1640625" customWidth="1"/>
    <col min="8204" max="8204" width="3.33203125" customWidth="1"/>
    <col min="8205" max="8205" width="4.33203125" customWidth="1"/>
    <col min="8211" max="8211" width="7.6640625" customWidth="1"/>
    <col min="8214" max="8214" width="5.1640625" customWidth="1"/>
    <col min="8215" max="8215" width="3.33203125" customWidth="1"/>
    <col min="8216" max="8216" width="4.33203125" customWidth="1"/>
    <col min="8222" max="8222" width="7.6640625" customWidth="1"/>
    <col min="8449" max="8449" width="3.33203125" customWidth="1"/>
    <col min="8450" max="8450" width="4.33203125" customWidth="1"/>
    <col min="8456" max="8456" width="7.6640625" customWidth="1"/>
    <col min="8459" max="8459" width="5.1640625" customWidth="1"/>
    <col min="8460" max="8460" width="3.33203125" customWidth="1"/>
    <col min="8461" max="8461" width="4.33203125" customWidth="1"/>
    <col min="8467" max="8467" width="7.6640625" customWidth="1"/>
    <col min="8470" max="8470" width="5.1640625" customWidth="1"/>
    <col min="8471" max="8471" width="3.33203125" customWidth="1"/>
    <col min="8472" max="8472" width="4.33203125" customWidth="1"/>
    <col min="8478" max="8478" width="7.6640625" customWidth="1"/>
    <col min="8705" max="8705" width="3.33203125" customWidth="1"/>
    <col min="8706" max="8706" width="4.33203125" customWidth="1"/>
    <col min="8712" max="8712" width="7.6640625" customWidth="1"/>
    <col min="8715" max="8715" width="5.1640625" customWidth="1"/>
    <col min="8716" max="8716" width="3.33203125" customWidth="1"/>
    <col min="8717" max="8717" width="4.33203125" customWidth="1"/>
    <col min="8723" max="8723" width="7.6640625" customWidth="1"/>
    <col min="8726" max="8726" width="5.1640625" customWidth="1"/>
    <col min="8727" max="8727" width="3.33203125" customWidth="1"/>
    <col min="8728" max="8728" width="4.33203125" customWidth="1"/>
    <col min="8734" max="8734" width="7.6640625" customWidth="1"/>
    <col min="8961" max="8961" width="3.33203125" customWidth="1"/>
    <col min="8962" max="8962" width="4.33203125" customWidth="1"/>
    <col min="8968" max="8968" width="7.6640625" customWidth="1"/>
    <col min="8971" max="8971" width="5.1640625" customWidth="1"/>
    <col min="8972" max="8972" width="3.33203125" customWidth="1"/>
    <col min="8973" max="8973" width="4.33203125" customWidth="1"/>
    <col min="8979" max="8979" width="7.6640625" customWidth="1"/>
    <col min="8982" max="8982" width="5.1640625" customWidth="1"/>
    <col min="8983" max="8983" width="3.33203125" customWidth="1"/>
    <col min="8984" max="8984" width="4.33203125" customWidth="1"/>
    <col min="8990" max="8990" width="7.6640625" customWidth="1"/>
    <col min="9217" max="9217" width="3.33203125" customWidth="1"/>
    <col min="9218" max="9218" width="4.33203125" customWidth="1"/>
    <col min="9224" max="9224" width="7.6640625" customWidth="1"/>
    <col min="9227" max="9227" width="5.1640625" customWidth="1"/>
    <col min="9228" max="9228" width="3.33203125" customWidth="1"/>
    <col min="9229" max="9229" width="4.33203125" customWidth="1"/>
    <col min="9235" max="9235" width="7.6640625" customWidth="1"/>
    <col min="9238" max="9238" width="5.1640625" customWidth="1"/>
    <col min="9239" max="9239" width="3.33203125" customWidth="1"/>
    <col min="9240" max="9240" width="4.33203125" customWidth="1"/>
    <col min="9246" max="9246" width="7.6640625" customWidth="1"/>
    <col min="9473" max="9473" width="3.33203125" customWidth="1"/>
    <col min="9474" max="9474" width="4.33203125" customWidth="1"/>
    <col min="9480" max="9480" width="7.6640625" customWidth="1"/>
    <col min="9483" max="9483" width="5.1640625" customWidth="1"/>
    <col min="9484" max="9484" width="3.33203125" customWidth="1"/>
    <col min="9485" max="9485" width="4.33203125" customWidth="1"/>
    <col min="9491" max="9491" width="7.6640625" customWidth="1"/>
    <col min="9494" max="9494" width="5.1640625" customWidth="1"/>
    <col min="9495" max="9495" width="3.33203125" customWidth="1"/>
    <col min="9496" max="9496" width="4.33203125" customWidth="1"/>
    <col min="9502" max="9502" width="7.6640625" customWidth="1"/>
    <col min="9729" max="9729" width="3.33203125" customWidth="1"/>
    <col min="9730" max="9730" width="4.33203125" customWidth="1"/>
    <col min="9736" max="9736" width="7.6640625" customWidth="1"/>
    <col min="9739" max="9739" width="5.1640625" customWidth="1"/>
    <col min="9740" max="9740" width="3.33203125" customWidth="1"/>
    <col min="9741" max="9741" width="4.33203125" customWidth="1"/>
    <col min="9747" max="9747" width="7.6640625" customWidth="1"/>
    <col min="9750" max="9750" width="5.1640625" customWidth="1"/>
    <col min="9751" max="9751" width="3.33203125" customWidth="1"/>
    <col min="9752" max="9752" width="4.33203125" customWidth="1"/>
    <col min="9758" max="9758" width="7.6640625" customWidth="1"/>
    <col min="9985" max="9985" width="3.33203125" customWidth="1"/>
    <col min="9986" max="9986" width="4.33203125" customWidth="1"/>
    <col min="9992" max="9992" width="7.6640625" customWidth="1"/>
    <col min="9995" max="9995" width="5.1640625" customWidth="1"/>
    <col min="9996" max="9996" width="3.33203125" customWidth="1"/>
    <col min="9997" max="9997" width="4.33203125" customWidth="1"/>
    <col min="10003" max="10003" width="7.6640625" customWidth="1"/>
    <col min="10006" max="10006" width="5.1640625" customWidth="1"/>
    <col min="10007" max="10007" width="3.33203125" customWidth="1"/>
    <col min="10008" max="10008" width="4.33203125" customWidth="1"/>
    <col min="10014" max="10014" width="7.6640625" customWidth="1"/>
    <col min="10241" max="10241" width="3.33203125" customWidth="1"/>
    <col min="10242" max="10242" width="4.33203125" customWidth="1"/>
    <col min="10248" max="10248" width="7.6640625" customWidth="1"/>
    <col min="10251" max="10251" width="5.1640625" customWidth="1"/>
    <col min="10252" max="10252" width="3.33203125" customWidth="1"/>
    <col min="10253" max="10253" width="4.33203125" customWidth="1"/>
    <col min="10259" max="10259" width="7.6640625" customWidth="1"/>
    <col min="10262" max="10262" width="5.1640625" customWidth="1"/>
    <col min="10263" max="10263" width="3.33203125" customWidth="1"/>
    <col min="10264" max="10264" width="4.33203125" customWidth="1"/>
    <col min="10270" max="10270" width="7.6640625" customWidth="1"/>
    <col min="10497" max="10497" width="3.33203125" customWidth="1"/>
    <col min="10498" max="10498" width="4.33203125" customWidth="1"/>
    <col min="10504" max="10504" width="7.6640625" customWidth="1"/>
    <col min="10507" max="10507" width="5.1640625" customWidth="1"/>
    <col min="10508" max="10508" width="3.33203125" customWidth="1"/>
    <col min="10509" max="10509" width="4.33203125" customWidth="1"/>
    <col min="10515" max="10515" width="7.6640625" customWidth="1"/>
    <col min="10518" max="10518" width="5.1640625" customWidth="1"/>
    <col min="10519" max="10519" width="3.33203125" customWidth="1"/>
    <col min="10520" max="10520" width="4.33203125" customWidth="1"/>
    <col min="10526" max="10526" width="7.6640625" customWidth="1"/>
    <col min="10753" max="10753" width="3.33203125" customWidth="1"/>
    <col min="10754" max="10754" width="4.33203125" customWidth="1"/>
    <col min="10760" max="10760" width="7.6640625" customWidth="1"/>
    <col min="10763" max="10763" width="5.1640625" customWidth="1"/>
    <col min="10764" max="10764" width="3.33203125" customWidth="1"/>
    <col min="10765" max="10765" width="4.33203125" customWidth="1"/>
    <col min="10771" max="10771" width="7.6640625" customWidth="1"/>
    <col min="10774" max="10774" width="5.1640625" customWidth="1"/>
    <col min="10775" max="10775" width="3.33203125" customWidth="1"/>
    <col min="10776" max="10776" width="4.33203125" customWidth="1"/>
    <col min="10782" max="10782" width="7.6640625" customWidth="1"/>
    <col min="11009" max="11009" width="3.33203125" customWidth="1"/>
    <col min="11010" max="11010" width="4.33203125" customWidth="1"/>
    <col min="11016" max="11016" width="7.6640625" customWidth="1"/>
    <col min="11019" max="11019" width="5.1640625" customWidth="1"/>
    <col min="11020" max="11020" width="3.33203125" customWidth="1"/>
    <col min="11021" max="11021" width="4.33203125" customWidth="1"/>
    <col min="11027" max="11027" width="7.6640625" customWidth="1"/>
    <col min="11030" max="11030" width="5.1640625" customWidth="1"/>
    <col min="11031" max="11031" width="3.33203125" customWidth="1"/>
    <col min="11032" max="11032" width="4.33203125" customWidth="1"/>
    <col min="11038" max="11038" width="7.6640625" customWidth="1"/>
    <col min="11265" max="11265" width="3.33203125" customWidth="1"/>
    <col min="11266" max="11266" width="4.33203125" customWidth="1"/>
    <col min="11272" max="11272" width="7.6640625" customWidth="1"/>
    <col min="11275" max="11275" width="5.1640625" customWidth="1"/>
    <col min="11276" max="11276" width="3.33203125" customWidth="1"/>
    <col min="11277" max="11277" width="4.33203125" customWidth="1"/>
    <col min="11283" max="11283" width="7.6640625" customWidth="1"/>
    <col min="11286" max="11286" width="5.1640625" customWidth="1"/>
    <col min="11287" max="11287" width="3.33203125" customWidth="1"/>
    <col min="11288" max="11288" width="4.33203125" customWidth="1"/>
    <col min="11294" max="11294" width="7.6640625" customWidth="1"/>
    <col min="11521" max="11521" width="3.33203125" customWidth="1"/>
    <col min="11522" max="11522" width="4.33203125" customWidth="1"/>
    <col min="11528" max="11528" width="7.6640625" customWidth="1"/>
    <col min="11531" max="11531" width="5.1640625" customWidth="1"/>
    <col min="11532" max="11532" width="3.33203125" customWidth="1"/>
    <col min="11533" max="11533" width="4.33203125" customWidth="1"/>
    <col min="11539" max="11539" width="7.6640625" customWidth="1"/>
    <col min="11542" max="11542" width="5.1640625" customWidth="1"/>
    <col min="11543" max="11543" width="3.33203125" customWidth="1"/>
    <col min="11544" max="11544" width="4.33203125" customWidth="1"/>
    <col min="11550" max="11550" width="7.6640625" customWidth="1"/>
    <col min="11777" max="11777" width="3.33203125" customWidth="1"/>
    <col min="11778" max="11778" width="4.33203125" customWidth="1"/>
    <col min="11784" max="11784" width="7.6640625" customWidth="1"/>
    <col min="11787" max="11787" width="5.1640625" customWidth="1"/>
    <col min="11788" max="11788" width="3.33203125" customWidth="1"/>
    <col min="11789" max="11789" width="4.33203125" customWidth="1"/>
    <col min="11795" max="11795" width="7.6640625" customWidth="1"/>
    <col min="11798" max="11798" width="5.1640625" customWidth="1"/>
    <col min="11799" max="11799" width="3.33203125" customWidth="1"/>
    <col min="11800" max="11800" width="4.33203125" customWidth="1"/>
    <col min="11806" max="11806" width="7.6640625" customWidth="1"/>
    <col min="12033" max="12033" width="3.33203125" customWidth="1"/>
    <col min="12034" max="12034" width="4.33203125" customWidth="1"/>
    <col min="12040" max="12040" width="7.6640625" customWidth="1"/>
    <col min="12043" max="12043" width="5.1640625" customWidth="1"/>
    <col min="12044" max="12044" width="3.33203125" customWidth="1"/>
    <col min="12045" max="12045" width="4.33203125" customWidth="1"/>
    <col min="12051" max="12051" width="7.6640625" customWidth="1"/>
    <col min="12054" max="12054" width="5.1640625" customWidth="1"/>
    <col min="12055" max="12055" width="3.33203125" customWidth="1"/>
    <col min="12056" max="12056" width="4.33203125" customWidth="1"/>
    <col min="12062" max="12062" width="7.6640625" customWidth="1"/>
    <col min="12289" max="12289" width="3.33203125" customWidth="1"/>
    <col min="12290" max="12290" width="4.33203125" customWidth="1"/>
    <col min="12296" max="12296" width="7.6640625" customWidth="1"/>
    <col min="12299" max="12299" width="5.1640625" customWidth="1"/>
    <col min="12300" max="12300" width="3.33203125" customWidth="1"/>
    <col min="12301" max="12301" width="4.33203125" customWidth="1"/>
    <col min="12307" max="12307" width="7.6640625" customWidth="1"/>
    <col min="12310" max="12310" width="5.1640625" customWidth="1"/>
    <col min="12311" max="12311" width="3.33203125" customWidth="1"/>
    <col min="12312" max="12312" width="4.33203125" customWidth="1"/>
    <col min="12318" max="12318" width="7.6640625" customWidth="1"/>
    <col min="12545" max="12545" width="3.33203125" customWidth="1"/>
    <col min="12546" max="12546" width="4.33203125" customWidth="1"/>
    <col min="12552" max="12552" width="7.6640625" customWidth="1"/>
    <col min="12555" max="12555" width="5.1640625" customWidth="1"/>
    <col min="12556" max="12556" width="3.33203125" customWidth="1"/>
    <col min="12557" max="12557" width="4.33203125" customWidth="1"/>
    <col min="12563" max="12563" width="7.6640625" customWidth="1"/>
    <col min="12566" max="12566" width="5.1640625" customWidth="1"/>
    <col min="12567" max="12567" width="3.33203125" customWidth="1"/>
    <col min="12568" max="12568" width="4.33203125" customWidth="1"/>
    <col min="12574" max="12574" width="7.6640625" customWidth="1"/>
    <col min="12801" max="12801" width="3.33203125" customWidth="1"/>
    <col min="12802" max="12802" width="4.33203125" customWidth="1"/>
    <col min="12808" max="12808" width="7.6640625" customWidth="1"/>
    <col min="12811" max="12811" width="5.1640625" customWidth="1"/>
    <col min="12812" max="12812" width="3.33203125" customWidth="1"/>
    <col min="12813" max="12813" width="4.33203125" customWidth="1"/>
    <col min="12819" max="12819" width="7.6640625" customWidth="1"/>
    <col min="12822" max="12822" width="5.1640625" customWidth="1"/>
    <col min="12823" max="12823" width="3.33203125" customWidth="1"/>
    <col min="12824" max="12824" width="4.33203125" customWidth="1"/>
    <col min="12830" max="12830" width="7.6640625" customWidth="1"/>
    <col min="13057" max="13057" width="3.33203125" customWidth="1"/>
    <col min="13058" max="13058" width="4.33203125" customWidth="1"/>
    <col min="13064" max="13064" width="7.6640625" customWidth="1"/>
    <col min="13067" max="13067" width="5.1640625" customWidth="1"/>
    <col min="13068" max="13068" width="3.33203125" customWidth="1"/>
    <col min="13069" max="13069" width="4.33203125" customWidth="1"/>
    <col min="13075" max="13075" width="7.6640625" customWidth="1"/>
    <col min="13078" max="13078" width="5.1640625" customWidth="1"/>
    <col min="13079" max="13079" width="3.33203125" customWidth="1"/>
    <col min="13080" max="13080" width="4.33203125" customWidth="1"/>
    <col min="13086" max="13086" width="7.6640625" customWidth="1"/>
    <col min="13313" max="13313" width="3.33203125" customWidth="1"/>
    <col min="13314" max="13314" width="4.33203125" customWidth="1"/>
    <col min="13320" max="13320" width="7.6640625" customWidth="1"/>
    <col min="13323" max="13323" width="5.1640625" customWidth="1"/>
    <col min="13324" max="13324" width="3.33203125" customWidth="1"/>
    <col min="13325" max="13325" width="4.33203125" customWidth="1"/>
    <col min="13331" max="13331" width="7.6640625" customWidth="1"/>
    <col min="13334" max="13334" width="5.1640625" customWidth="1"/>
    <col min="13335" max="13335" width="3.33203125" customWidth="1"/>
    <col min="13336" max="13336" width="4.33203125" customWidth="1"/>
    <col min="13342" max="13342" width="7.6640625" customWidth="1"/>
    <col min="13569" max="13569" width="3.33203125" customWidth="1"/>
    <col min="13570" max="13570" width="4.33203125" customWidth="1"/>
    <col min="13576" max="13576" width="7.6640625" customWidth="1"/>
    <col min="13579" max="13579" width="5.1640625" customWidth="1"/>
    <col min="13580" max="13580" width="3.33203125" customWidth="1"/>
    <col min="13581" max="13581" width="4.33203125" customWidth="1"/>
    <col min="13587" max="13587" width="7.6640625" customWidth="1"/>
    <col min="13590" max="13590" width="5.1640625" customWidth="1"/>
    <col min="13591" max="13591" width="3.33203125" customWidth="1"/>
    <col min="13592" max="13592" width="4.33203125" customWidth="1"/>
    <col min="13598" max="13598" width="7.6640625" customWidth="1"/>
    <col min="13825" max="13825" width="3.33203125" customWidth="1"/>
    <col min="13826" max="13826" width="4.33203125" customWidth="1"/>
    <col min="13832" max="13832" width="7.6640625" customWidth="1"/>
    <col min="13835" max="13835" width="5.1640625" customWidth="1"/>
    <col min="13836" max="13836" width="3.33203125" customWidth="1"/>
    <col min="13837" max="13837" width="4.33203125" customWidth="1"/>
    <col min="13843" max="13843" width="7.6640625" customWidth="1"/>
    <col min="13846" max="13846" width="5.1640625" customWidth="1"/>
    <col min="13847" max="13847" width="3.33203125" customWidth="1"/>
    <col min="13848" max="13848" width="4.33203125" customWidth="1"/>
    <col min="13854" max="13854" width="7.6640625" customWidth="1"/>
    <col min="14081" max="14081" width="3.33203125" customWidth="1"/>
    <col min="14082" max="14082" width="4.33203125" customWidth="1"/>
    <col min="14088" max="14088" width="7.6640625" customWidth="1"/>
    <col min="14091" max="14091" width="5.1640625" customWidth="1"/>
    <col min="14092" max="14092" width="3.33203125" customWidth="1"/>
    <col min="14093" max="14093" width="4.33203125" customWidth="1"/>
    <col min="14099" max="14099" width="7.6640625" customWidth="1"/>
    <col min="14102" max="14102" width="5.1640625" customWidth="1"/>
    <col min="14103" max="14103" width="3.33203125" customWidth="1"/>
    <col min="14104" max="14104" width="4.33203125" customWidth="1"/>
    <col min="14110" max="14110" width="7.6640625" customWidth="1"/>
    <col min="14337" max="14337" width="3.33203125" customWidth="1"/>
    <col min="14338" max="14338" width="4.33203125" customWidth="1"/>
    <col min="14344" max="14344" width="7.6640625" customWidth="1"/>
    <col min="14347" max="14347" width="5.1640625" customWidth="1"/>
    <col min="14348" max="14348" width="3.33203125" customWidth="1"/>
    <col min="14349" max="14349" width="4.33203125" customWidth="1"/>
    <col min="14355" max="14355" width="7.6640625" customWidth="1"/>
    <col min="14358" max="14358" width="5.1640625" customWidth="1"/>
    <col min="14359" max="14359" width="3.33203125" customWidth="1"/>
    <col min="14360" max="14360" width="4.33203125" customWidth="1"/>
    <col min="14366" max="14366" width="7.6640625" customWidth="1"/>
    <col min="14593" max="14593" width="3.33203125" customWidth="1"/>
    <col min="14594" max="14594" width="4.33203125" customWidth="1"/>
    <col min="14600" max="14600" width="7.6640625" customWidth="1"/>
    <col min="14603" max="14603" width="5.1640625" customWidth="1"/>
    <col min="14604" max="14604" width="3.33203125" customWidth="1"/>
    <col min="14605" max="14605" width="4.33203125" customWidth="1"/>
    <col min="14611" max="14611" width="7.6640625" customWidth="1"/>
    <col min="14614" max="14614" width="5.1640625" customWidth="1"/>
    <col min="14615" max="14615" width="3.33203125" customWidth="1"/>
    <col min="14616" max="14616" width="4.33203125" customWidth="1"/>
    <col min="14622" max="14622" width="7.6640625" customWidth="1"/>
    <col min="14849" max="14849" width="3.33203125" customWidth="1"/>
    <col min="14850" max="14850" width="4.33203125" customWidth="1"/>
    <col min="14856" max="14856" width="7.6640625" customWidth="1"/>
    <col min="14859" max="14859" width="5.1640625" customWidth="1"/>
    <col min="14860" max="14860" width="3.33203125" customWidth="1"/>
    <col min="14861" max="14861" width="4.33203125" customWidth="1"/>
    <col min="14867" max="14867" width="7.6640625" customWidth="1"/>
    <col min="14870" max="14870" width="5.1640625" customWidth="1"/>
    <col min="14871" max="14871" width="3.33203125" customWidth="1"/>
    <col min="14872" max="14872" width="4.33203125" customWidth="1"/>
    <col min="14878" max="14878" width="7.6640625" customWidth="1"/>
    <col min="15105" max="15105" width="3.33203125" customWidth="1"/>
    <col min="15106" max="15106" width="4.33203125" customWidth="1"/>
    <col min="15112" max="15112" width="7.6640625" customWidth="1"/>
    <col min="15115" max="15115" width="5.1640625" customWidth="1"/>
    <col min="15116" max="15116" width="3.33203125" customWidth="1"/>
    <col min="15117" max="15117" width="4.33203125" customWidth="1"/>
    <col min="15123" max="15123" width="7.6640625" customWidth="1"/>
    <col min="15126" max="15126" width="5.1640625" customWidth="1"/>
    <col min="15127" max="15127" width="3.33203125" customWidth="1"/>
    <col min="15128" max="15128" width="4.33203125" customWidth="1"/>
    <col min="15134" max="15134" width="7.6640625" customWidth="1"/>
    <col min="15361" max="15361" width="3.33203125" customWidth="1"/>
    <col min="15362" max="15362" width="4.33203125" customWidth="1"/>
    <col min="15368" max="15368" width="7.6640625" customWidth="1"/>
    <col min="15371" max="15371" width="5.1640625" customWidth="1"/>
    <col min="15372" max="15372" width="3.33203125" customWidth="1"/>
    <col min="15373" max="15373" width="4.33203125" customWidth="1"/>
    <col min="15379" max="15379" width="7.6640625" customWidth="1"/>
    <col min="15382" max="15382" width="5.1640625" customWidth="1"/>
    <col min="15383" max="15383" width="3.33203125" customWidth="1"/>
    <col min="15384" max="15384" width="4.33203125" customWidth="1"/>
    <col min="15390" max="15390" width="7.6640625" customWidth="1"/>
    <col min="15617" max="15617" width="3.33203125" customWidth="1"/>
    <col min="15618" max="15618" width="4.33203125" customWidth="1"/>
    <col min="15624" max="15624" width="7.6640625" customWidth="1"/>
    <col min="15627" max="15627" width="5.1640625" customWidth="1"/>
    <col min="15628" max="15628" width="3.33203125" customWidth="1"/>
    <col min="15629" max="15629" width="4.33203125" customWidth="1"/>
    <col min="15635" max="15635" width="7.6640625" customWidth="1"/>
    <col min="15638" max="15638" width="5.1640625" customWidth="1"/>
    <col min="15639" max="15639" width="3.33203125" customWidth="1"/>
    <col min="15640" max="15640" width="4.33203125" customWidth="1"/>
    <col min="15646" max="15646" width="7.6640625" customWidth="1"/>
    <col min="15873" max="15873" width="3.33203125" customWidth="1"/>
    <col min="15874" max="15874" width="4.33203125" customWidth="1"/>
    <col min="15880" max="15880" width="7.6640625" customWidth="1"/>
    <col min="15883" max="15883" width="5.1640625" customWidth="1"/>
    <col min="15884" max="15884" width="3.33203125" customWidth="1"/>
    <col min="15885" max="15885" width="4.33203125" customWidth="1"/>
    <col min="15891" max="15891" width="7.6640625" customWidth="1"/>
    <col min="15894" max="15894" width="5.1640625" customWidth="1"/>
    <col min="15895" max="15895" width="3.33203125" customWidth="1"/>
    <col min="15896" max="15896" width="4.33203125" customWidth="1"/>
    <col min="15902" max="15902" width="7.6640625" customWidth="1"/>
    <col min="16129" max="16129" width="3.33203125" customWidth="1"/>
    <col min="16130" max="16130" width="4.33203125" customWidth="1"/>
    <col min="16136" max="16136" width="7.6640625" customWidth="1"/>
    <col min="16139" max="16139" width="5.1640625" customWidth="1"/>
    <col min="16140" max="16140" width="3.33203125" customWidth="1"/>
    <col min="16141" max="16141" width="4.33203125" customWidth="1"/>
    <col min="16147" max="16147" width="7.6640625" customWidth="1"/>
    <col min="16150" max="16150" width="5.1640625" customWidth="1"/>
    <col min="16151" max="16151" width="3.33203125" customWidth="1"/>
    <col min="16152" max="16152" width="4.33203125" customWidth="1"/>
    <col min="16158" max="16158" width="7.6640625" customWidth="1"/>
  </cols>
  <sheetData>
    <row r="1" spans="1:43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>
      <c r="A2" s="1"/>
      <c r="B2" s="87"/>
      <c r="C2" s="88" t="s">
        <v>91</v>
      </c>
      <c r="D2" s="89"/>
      <c r="E2" s="89"/>
      <c r="F2" s="90"/>
      <c r="G2" s="90"/>
      <c r="H2" s="90"/>
      <c r="I2" s="1"/>
      <c r="J2" s="6" t="s">
        <v>92</v>
      </c>
      <c r="L2" s="1"/>
      <c r="M2" s="87"/>
      <c r="N2" s="88" t="s">
        <v>91</v>
      </c>
      <c r="O2" s="89"/>
      <c r="P2" s="89"/>
      <c r="Q2" s="90"/>
      <c r="R2" s="90"/>
      <c r="S2" s="90"/>
      <c r="T2" s="1"/>
      <c r="U2" s="6" t="s">
        <v>92</v>
      </c>
      <c r="W2" s="1"/>
      <c r="X2" s="87"/>
      <c r="Y2" s="88" t="s">
        <v>91</v>
      </c>
      <c r="Z2" s="89"/>
      <c r="AA2" s="89"/>
      <c r="AB2" s="90"/>
      <c r="AC2" s="90"/>
      <c r="AD2" s="90"/>
      <c r="AE2" s="1"/>
      <c r="AF2" s="6" t="s">
        <v>92</v>
      </c>
      <c r="AH2" s="1"/>
      <c r="AI2" s="87"/>
      <c r="AJ2" s="88" t="s">
        <v>91</v>
      </c>
      <c r="AK2" s="89"/>
      <c r="AL2" s="89"/>
      <c r="AM2" s="90"/>
      <c r="AN2" s="90"/>
      <c r="AO2" s="90"/>
      <c r="AP2" s="1"/>
      <c r="AQ2" s="6" t="s">
        <v>92</v>
      </c>
    </row>
    <row r="3" spans="1:43">
      <c r="A3" s="1"/>
      <c r="B3" s="1"/>
      <c r="C3" s="1"/>
      <c r="D3" s="1"/>
      <c r="E3" s="60"/>
      <c r="F3" s="1"/>
      <c r="G3" s="1"/>
      <c r="H3" s="1"/>
      <c r="I3" s="1"/>
      <c r="J3" s="6" t="s">
        <v>3</v>
      </c>
      <c r="L3" s="1"/>
      <c r="M3" s="1"/>
      <c r="N3" s="1"/>
      <c r="O3" s="1"/>
      <c r="P3" s="60"/>
      <c r="Q3" s="1"/>
      <c r="R3" s="1"/>
      <c r="S3" s="1"/>
      <c r="T3" s="1"/>
      <c r="U3" s="6" t="s">
        <v>3</v>
      </c>
      <c r="W3" s="1"/>
      <c r="X3" s="1"/>
      <c r="Y3" s="1"/>
      <c r="Z3" s="1"/>
      <c r="AA3" s="60"/>
      <c r="AB3" s="1"/>
      <c r="AC3" s="1"/>
      <c r="AD3" s="1"/>
      <c r="AE3" s="1"/>
      <c r="AF3" s="6" t="s">
        <v>3</v>
      </c>
      <c r="AH3" s="1"/>
      <c r="AI3" s="1"/>
      <c r="AJ3" s="1"/>
      <c r="AK3" s="1"/>
      <c r="AL3" s="60"/>
      <c r="AM3" s="1"/>
      <c r="AN3" s="1"/>
      <c r="AO3" s="1"/>
      <c r="AP3" s="1"/>
      <c r="AQ3" s="6" t="s">
        <v>3</v>
      </c>
    </row>
    <row r="4" spans="1:43">
      <c r="A4" s="1"/>
      <c r="B4" s="1"/>
      <c r="C4" s="1"/>
      <c r="D4" s="1"/>
      <c r="E4" s="60"/>
      <c r="F4" s="1"/>
      <c r="G4" s="1"/>
      <c r="H4" s="1"/>
      <c r="I4" s="1"/>
      <c r="J4" s="1"/>
      <c r="L4" s="1"/>
      <c r="M4" s="1"/>
      <c r="N4" s="1"/>
      <c r="O4" s="1"/>
      <c r="P4" s="60"/>
      <c r="Q4" s="1"/>
      <c r="R4" s="1"/>
      <c r="S4" s="1"/>
      <c r="T4" s="1"/>
      <c r="U4" s="1"/>
      <c r="W4" s="1"/>
      <c r="X4" s="1"/>
      <c r="Y4" s="1"/>
      <c r="Z4" s="1"/>
      <c r="AA4" s="60"/>
      <c r="AB4" s="1"/>
      <c r="AC4" s="1"/>
      <c r="AD4" s="1"/>
      <c r="AE4" s="1"/>
      <c r="AF4" s="1"/>
      <c r="AH4" s="1"/>
      <c r="AI4" s="1"/>
      <c r="AJ4" s="1"/>
      <c r="AK4" s="1"/>
      <c r="AL4" s="60"/>
      <c r="AM4" s="1"/>
      <c r="AN4" s="1"/>
      <c r="AO4" s="1"/>
      <c r="AP4" s="1"/>
      <c r="AQ4" s="1"/>
    </row>
    <row r="5" spans="1:43" ht="17" thickBot="1">
      <c r="A5" s="93"/>
      <c r="B5" s="31"/>
      <c r="C5" s="31"/>
      <c r="D5" s="31"/>
      <c r="E5" s="93"/>
      <c r="F5" s="31"/>
      <c r="G5" s="31"/>
      <c r="H5" s="31"/>
      <c r="I5" s="31"/>
      <c r="J5" s="31"/>
      <c r="L5" s="93"/>
      <c r="M5" s="31"/>
      <c r="N5" s="31"/>
      <c r="O5" s="31"/>
      <c r="P5" s="93"/>
      <c r="Q5" s="31"/>
      <c r="R5" s="31"/>
      <c r="S5" s="31"/>
      <c r="T5" s="31"/>
      <c r="U5" s="31"/>
      <c r="W5" s="93"/>
      <c r="X5" s="31"/>
      <c r="Y5" s="31"/>
      <c r="Z5" s="31"/>
      <c r="AA5" s="93"/>
      <c r="AB5" s="31"/>
      <c r="AC5" s="31"/>
      <c r="AD5" s="31"/>
      <c r="AE5" s="31"/>
      <c r="AF5" s="31"/>
      <c r="AH5" s="93"/>
      <c r="AI5" s="31"/>
      <c r="AJ5" s="31"/>
      <c r="AK5" s="31"/>
      <c r="AL5" s="93"/>
      <c r="AM5" s="31"/>
      <c r="AN5" s="31"/>
      <c r="AO5" s="31"/>
      <c r="AP5" s="31"/>
      <c r="AQ5" s="31"/>
    </row>
    <row r="6" spans="1:43">
      <c r="A6" s="723"/>
      <c r="B6" s="8"/>
      <c r="C6" s="8"/>
      <c r="D6" s="8"/>
      <c r="E6" s="8"/>
      <c r="F6" s="8"/>
      <c r="G6" s="8"/>
      <c r="H6" s="8"/>
      <c r="I6" s="8"/>
      <c r="J6" s="15"/>
      <c r="L6" s="723"/>
      <c r="M6" s="8"/>
      <c r="N6" s="8"/>
      <c r="O6" s="8"/>
      <c r="P6" s="8"/>
      <c r="Q6" s="8"/>
      <c r="R6" s="8"/>
      <c r="S6" s="8"/>
      <c r="T6" s="8"/>
      <c r="U6" s="15"/>
      <c r="W6" s="723"/>
      <c r="X6" s="8"/>
      <c r="Y6" s="8"/>
      <c r="Z6" s="8"/>
      <c r="AA6" s="8"/>
      <c r="AB6" s="8"/>
      <c r="AC6" s="8"/>
      <c r="AD6" s="8"/>
      <c r="AE6" s="8"/>
      <c r="AF6" s="15"/>
      <c r="AH6" s="723"/>
      <c r="AI6" s="8"/>
      <c r="AJ6" s="8"/>
      <c r="AK6" s="8"/>
      <c r="AL6" s="8"/>
      <c r="AM6" s="8"/>
      <c r="AN6" s="8"/>
      <c r="AO6" s="8"/>
      <c r="AP6" s="8"/>
      <c r="AQ6" s="15"/>
    </row>
    <row r="7" spans="1:43">
      <c r="A7" s="724"/>
      <c r="B7" s="31" t="s">
        <v>4</v>
      </c>
      <c r="C7" s="94"/>
      <c r="D7" s="725"/>
      <c r="E7" s="95">
        <f>Intro!D12</f>
        <v>0</v>
      </c>
      <c r="F7" s="17"/>
      <c r="G7" s="17"/>
      <c r="H7" s="17"/>
      <c r="I7" s="31"/>
      <c r="J7" s="12"/>
      <c r="L7" s="724"/>
      <c r="M7" s="31" t="s">
        <v>4</v>
      </c>
      <c r="N7" s="94"/>
      <c r="O7" s="725"/>
      <c r="P7" s="95">
        <f>E7</f>
        <v>0</v>
      </c>
      <c r="Q7" s="17"/>
      <c r="R7" s="17"/>
      <c r="S7" s="17"/>
      <c r="T7" s="31"/>
      <c r="U7" s="12"/>
      <c r="W7" s="724"/>
      <c r="X7" s="31" t="s">
        <v>4</v>
      </c>
      <c r="Y7" s="94"/>
      <c r="Z7" s="725"/>
      <c r="AA7" s="95">
        <f>P7</f>
        <v>0</v>
      </c>
      <c r="AB7" s="17"/>
      <c r="AC7" s="17"/>
      <c r="AD7" s="17"/>
      <c r="AE7" s="31"/>
      <c r="AF7" s="12"/>
      <c r="AH7" s="724"/>
      <c r="AI7" s="31" t="s">
        <v>4</v>
      </c>
      <c r="AJ7" s="94"/>
      <c r="AK7" s="725"/>
      <c r="AL7" s="95">
        <f>AA7</f>
        <v>0</v>
      </c>
      <c r="AM7" s="17"/>
      <c r="AN7" s="17"/>
      <c r="AO7" s="17"/>
      <c r="AP7" s="31"/>
      <c r="AQ7" s="12"/>
    </row>
    <row r="8" spans="1:43">
      <c r="A8" s="724"/>
      <c r="B8" s="31"/>
      <c r="C8" s="31"/>
      <c r="D8" s="31"/>
      <c r="E8" s="31"/>
      <c r="F8" s="31"/>
      <c r="G8" s="31"/>
      <c r="H8" s="31"/>
      <c r="I8" s="31"/>
      <c r="J8" s="12"/>
      <c r="L8" s="724"/>
      <c r="M8" s="31"/>
      <c r="N8" s="31"/>
      <c r="O8" s="31"/>
      <c r="P8" s="31"/>
      <c r="Q8" s="31"/>
      <c r="R8" s="31"/>
      <c r="S8" s="31"/>
      <c r="T8" s="31"/>
      <c r="U8" s="12"/>
      <c r="W8" s="724"/>
      <c r="X8" s="31"/>
      <c r="Y8" s="31"/>
      <c r="Z8" s="31"/>
      <c r="AA8" s="31"/>
      <c r="AB8" s="31"/>
      <c r="AC8" s="31"/>
      <c r="AD8" s="31"/>
      <c r="AE8" s="31"/>
      <c r="AF8" s="12"/>
      <c r="AH8" s="724"/>
      <c r="AI8" s="31"/>
      <c r="AJ8" s="31"/>
      <c r="AK8" s="31"/>
      <c r="AL8" s="31"/>
      <c r="AM8" s="31"/>
      <c r="AN8" s="31"/>
      <c r="AO8" s="31"/>
      <c r="AP8" s="31"/>
      <c r="AQ8" s="12"/>
    </row>
    <row r="9" spans="1:43">
      <c r="A9" s="724"/>
      <c r="B9" s="31"/>
      <c r="C9" s="31"/>
      <c r="D9" s="31"/>
      <c r="E9" s="31"/>
      <c r="F9" s="31"/>
      <c r="G9" s="31"/>
      <c r="H9" s="31"/>
      <c r="I9" s="31"/>
      <c r="J9" s="727"/>
      <c r="L9" s="724"/>
      <c r="M9" s="31"/>
      <c r="N9" s="31"/>
      <c r="O9" s="31"/>
      <c r="P9" s="31"/>
      <c r="Q9" s="31"/>
      <c r="R9" s="31"/>
      <c r="S9" s="31"/>
      <c r="T9" s="31"/>
      <c r="U9" s="12"/>
      <c r="W9" s="724"/>
      <c r="X9" s="31"/>
      <c r="Y9" s="31"/>
      <c r="Z9" s="31"/>
      <c r="AA9" s="31"/>
      <c r="AB9" s="31"/>
      <c r="AC9" s="31"/>
      <c r="AD9" s="31"/>
      <c r="AE9" s="31"/>
      <c r="AF9" s="12"/>
      <c r="AH9" s="724"/>
      <c r="AI9" s="31"/>
      <c r="AJ9" s="31"/>
      <c r="AK9" s="31"/>
      <c r="AL9" s="31"/>
      <c r="AM9" s="31"/>
      <c r="AN9" s="31"/>
      <c r="AO9" s="31"/>
      <c r="AP9" s="31"/>
      <c r="AQ9" s="12"/>
    </row>
    <row r="10" spans="1:43" ht="17" thickBot="1">
      <c r="A10" s="726"/>
      <c r="B10" s="82"/>
      <c r="C10" s="82"/>
      <c r="D10" s="82"/>
      <c r="E10" s="82"/>
      <c r="F10" s="82"/>
      <c r="G10" s="82"/>
      <c r="H10" s="82"/>
      <c r="I10" s="82"/>
      <c r="J10" s="138"/>
      <c r="L10" s="726"/>
      <c r="M10" s="82"/>
      <c r="N10" s="82"/>
      <c r="O10" s="82"/>
      <c r="P10" s="82"/>
      <c r="Q10" s="82"/>
      <c r="R10" s="82"/>
      <c r="S10" s="82"/>
      <c r="T10" s="82"/>
      <c r="U10" s="138"/>
      <c r="W10" s="726"/>
      <c r="X10" s="82"/>
      <c r="Y10" s="82"/>
      <c r="Z10" s="82"/>
      <c r="AA10" s="82"/>
      <c r="AB10" s="82"/>
      <c r="AC10" s="82"/>
      <c r="AD10" s="82"/>
      <c r="AE10" s="82"/>
      <c r="AF10" s="138"/>
      <c r="AH10" s="726"/>
      <c r="AI10" s="82"/>
      <c r="AJ10" s="82"/>
      <c r="AK10" s="82"/>
      <c r="AL10" s="82"/>
      <c r="AM10" s="82"/>
      <c r="AN10" s="82"/>
      <c r="AO10" s="82"/>
      <c r="AP10" s="82"/>
      <c r="AQ10" s="138"/>
    </row>
    <row r="11" spans="1:43">
      <c r="A11" s="7"/>
      <c r="B11" s="8"/>
      <c r="C11" s="706"/>
      <c r="D11" s="8"/>
      <c r="E11" s="8"/>
      <c r="F11" s="8"/>
      <c r="G11" s="8"/>
      <c r="H11" s="8"/>
      <c r="I11" s="706"/>
      <c r="J11" s="15"/>
      <c r="L11" s="7"/>
      <c r="M11" s="8"/>
      <c r="N11" s="706"/>
      <c r="O11" s="8"/>
      <c r="P11" s="8"/>
      <c r="Q11" s="8"/>
      <c r="R11" s="8"/>
      <c r="S11" s="8"/>
      <c r="T11" s="706"/>
      <c r="U11" s="15"/>
      <c r="W11" s="7"/>
      <c r="X11" s="8"/>
      <c r="Y11" s="706"/>
      <c r="Z11" s="8"/>
      <c r="AA11" s="8"/>
      <c r="AB11" s="8"/>
      <c r="AC11" s="8"/>
      <c r="AD11" s="8"/>
      <c r="AE11" s="706"/>
      <c r="AF11" s="15"/>
      <c r="AH11" s="7"/>
      <c r="AI11" s="8"/>
      <c r="AJ11" s="706"/>
      <c r="AK11" s="8"/>
      <c r="AL11" s="8"/>
      <c r="AM11" s="8"/>
      <c r="AN11" s="8"/>
      <c r="AO11" s="8"/>
      <c r="AP11" s="706"/>
      <c r="AQ11" s="15"/>
    </row>
    <row r="12" spans="1:43">
      <c r="A12" s="11"/>
      <c r="B12" s="31"/>
      <c r="C12" s="96"/>
      <c r="D12" s="31"/>
      <c r="E12" s="31"/>
      <c r="F12" s="31"/>
      <c r="G12" s="97"/>
      <c r="H12" s="93"/>
      <c r="I12" s="96"/>
      <c r="J12" s="707"/>
      <c r="L12" s="11"/>
      <c r="M12" s="31"/>
      <c r="N12" s="96"/>
      <c r="O12" s="31"/>
      <c r="P12" s="31"/>
      <c r="Q12" s="31"/>
      <c r="R12" s="97"/>
      <c r="S12" s="93"/>
      <c r="T12" s="96"/>
      <c r="U12" s="707"/>
      <c r="W12" s="11"/>
      <c r="X12" s="31"/>
      <c r="Y12" s="96"/>
      <c r="Z12" s="31"/>
      <c r="AA12" s="31"/>
      <c r="AB12" s="31"/>
      <c r="AC12" s="97"/>
      <c r="AD12" s="93"/>
      <c r="AE12" s="96"/>
      <c r="AF12" s="707"/>
      <c r="AH12" s="11"/>
      <c r="AI12" s="31"/>
      <c r="AJ12" s="96"/>
      <c r="AK12" s="31"/>
      <c r="AL12" s="31"/>
      <c r="AM12" s="31"/>
      <c r="AN12" s="97"/>
      <c r="AO12" s="93"/>
      <c r="AP12" s="96"/>
      <c r="AQ12" s="707"/>
    </row>
    <row r="13" spans="1:43">
      <c r="A13" s="11"/>
      <c r="B13" s="31"/>
      <c r="C13" s="96"/>
      <c r="D13" s="99"/>
      <c r="E13" s="100"/>
      <c r="F13" s="101"/>
      <c r="G13" s="100"/>
      <c r="H13" s="101"/>
      <c r="I13" s="98">
        <f>Intro!C16</f>
        <v>44196</v>
      </c>
      <c r="J13" s="707">
        <f>Intro!E16</f>
        <v>43830</v>
      </c>
      <c r="L13" s="11"/>
      <c r="M13" s="31"/>
      <c r="N13" s="96"/>
      <c r="O13" s="99"/>
      <c r="P13" s="100"/>
      <c r="Q13" s="101"/>
      <c r="R13" s="100"/>
      <c r="S13" s="101"/>
      <c r="T13" s="98">
        <f>Intro!N16</f>
        <v>0</v>
      </c>
      <c r="U13" s="707">
        <f>Intro!P16</f>
        <v>0</v>
      </c>
      <c r="W13" s="11"/>
      <c r="X13" s="31"/>
      <c r="Y13" s="96"/>
      <c r="Z13" s="99"/>
      <c r="AA13" s="100"/>
      <c r="AB13" s="101"/>
      <c r="AC13" s="100"/>
      <c r="AD13" s="101"/>
      <c r="AE13" s="98">
        <f>U13</f>
        <v>0</v>
      </c>
      <c r="AF13" s="707">
        <f>Intro!R16</f>
        <v>0</v>
      </c>
      <c r="AH13" s="11"/>
      <c r="AI13" s="31"/>
      <c r="AJ13" s="96"/>
      <c r="AK13" s="99"/>
      <c r="AL13" s="100"/>
      <c r="AM13" s="101"/>
      <c r="AN13" s="100"/>
      <c r="AO13" s="101"/>
      <c r="AP13" s="98">
        <f>AF13</f>
        <v>0</v>
      </c>
      <c r="AQ13" s="707">
        <f>Intro!K16</f>
        <v>0</v>
      </c>
    </row>
    <row r="14" spans="1:43">
      <c r="A14" s="11"/>
      <c r="B14" s="31"/>
      <c r="C14" s="96"/>
      <c r="D14" s="102" t="s">
        <v>93</v>
      </c>
      <c r="E14" s="103"/>
      <c r="F14" s="102" t="s">
        <v>94</v>
      </c>
      <c r="G14" s="104"/>
      <c r="H14" s="102" t="s">
        <v>95</v>
      </c>
      <c r="I14" s="105"/>
      <c r="J14" s="12"/>
      <c r="L14" s="11"/>
      <c r="M14" s="31"/>
      <c r="N14" s="96"/>
      <c r="O14" s="102" t="s">
        <v>93</v>
      </c>
      <c r="P14" s="103"/>
      <c r="Q14" s="102" t="s">
        <v>94</v>
      </c>
      <c r="R14" s="104"/>
      <c r="S14" s="102" t="s">
        <v>95</v>
      </c>
      <c r="T14" s="105"/>
      <c r="U14" s="12"/>
      <c r="W14" s="11"/>
      <c r="X14" s="31"/>
      <c r="Y14" s="96"/>
      <c r="Z14" s="102" t="s">
        <v>93</v>
      </c>
      <c r="AA14" s="103"/>
      <c r="AB14" s="102" t="s">
        <v>94</v>
      </c>
      <c r="AC14" s="104"/>
      <c r="AD14" s="102" t="s">
        <v>95</v>
      </c>
      <c r="AE14" s="105"/>
      <c r="AF14" s="12"/>
      <c r="AH14" s="11"/>
      <c r="AI14" s="31"/>
      <c r="AJ14" s="96"/>
      <c r="AK14" s="102" t="s">
        <v>93</v>
      </c>
      <c r="AL14" s="103"/>
      <c r="AM14" s="102" t="s">
        <v>94</v>
      </c>
      <c r="AN14" s="104"/>
      <c r="AO14" s="102" t="s">
        <v>95</v>
      </c>
      <c r="AP14" s="105"/>
      <c r="AQ14" s="12"/>
    </row>
    <row r="15" spans="1:43" ht="17" thickBot="1">
      <c r="A15" s="708"/>
      <c r="B15" s="92"/>
      <c r="C15" s="106"/>
      <c r="D15" s="92"/>
      <c r="E15" s="107"/>
      <c r="F15" s="108" t="s">
        <v>96</v>
      </c>
      <c r="G15" s="109"/>
      <c r="H15" s="91"/>
      <c r="I15" s="110"/>
      <c r="J15" s="709"/>
      <c r="L15" s="708"/>
      <c r="M15" s="92"/>
      <c r="N15" s="106"/>
      <c r="O15" s="92"/>
      <c r="P15" s="107"/>
      <c r="Q15" s="108" t="s">
        <v>96</v>
      </c>
      <c r="R15" s="109"/>
      <c r="S15" s="91"/>
      <c r="T15" s="110"/>
      <c r="U15" s="709"/>
      <c r="W15" s="708"/>
      <c r="X15" s="92"/>
      <c r="Y15" s="106"/>
      <c r="Z15" s="92"/>
      <c r="AA15" s="107"/>
      <c r="AB15" s="108" t="s">
        <v>96</v>
      </c>
      <c r="AC15" s="109"/>
      <c r="AD15" s="91"/>
      <c r="AE15" s="110"/>
      <c r="AF15" s="709"/>
      <c r="AH15" s="708"/>
      <c r="AI15" s="92"/>
      <c r="AJ15" s="106"/>
      <c r="AK15" s="92"/>
      <c r="AL15" s="107"/>
      <c r="AM15" s="108" t="s">
        <v>96</v>
      </c>
      <c r="AN15" s="109"/>
      <c r="AO15" s="91"/>
      <c r="AP15" s="110"/>
      <c r="AQ15" s="709"/>
    </row>
    <row r="16" spans="1:43" ht="17" thickBot="1">
      <c r="A16" s="28" t="s">
        <v>3</v>
      </c>
      <c r="B16" s="111"/>
      <c r="C16" s="96" t="s">
        <v>97</v>
      </c>
      <c r="D16" s="111" t="s">
        <v>98</v>
      </c>
      <c r="E16" s="117">
        <f>[1]Page3!E16</f>
        <v>0</v>
      </c>
      <c r="F16" s="112" t="s">
        <v>99</v>
      </c>
      <c r="G16" s="117">
        <f>[1]Page3!G16</f>
        <v>0</v>
      </c>
      <c r="H16" s="111" t="s">
        <v>100</v>
      </c>
      <c r="I16" s="117"/>
      <c r="J16" s="117">
        <f>[1]Page3!J16</f>
        <v>0</v>
      </c>
      <c r="L16" s="28" t="s">
        <v>3</v>
      </c>
      <c r="M16" s="111"/>
      <c r="N16" s="96" t="s">
        <v>97</v>
      </c>
      <c r="O16" s="111" t="s">
        <v>98</v>
      </c>
      <c r="P16" s="117">
        <f>[1]Page3!P16</f>
        <v>0</v>
      </c>
      <c r="Q16" s="112" t="s">
        <v>99</v>
      </c>
      <c r="R16" s="117">
        <f>[1]Page3!R16</f>
        <v>0</v>
      </c>
      <c r="S16" s="111" t="s">
        <v>100</v>
      </c>
      <c r="T16" s="117">
        <f>[1]Page3!T16</f>
        <v>0</v>
      </c>
      <c r="U16" s="117">
        <f>[1]Page3!U16</f>
        <v>0</v>
      </c>
      <c r="W16" s="28" t="s">
        <v>3</v>
      </c>
      <c r="X16" s="111"/>
      <c r="Y16" s="96" t="s">
        <v>97</v>
      </c>
      <c r="Z16" s="111" t="s">
        <v>98</v>
      </c>
      <c r="AA16" s="117">
        <f>[1]Page3!AA16</f>
        <v>0</v>
      </c>
      <c r="AB16" s="112" t="s">
        <v>99</v>
      </c>
      <c r="AC16" s="117">
        <f>[1]Page3!AC16</f>
        <v>0</v>
      </c>
      <c r="AD16" s="111" t="s">
        <v>100</v>
      </c>
      <c r="AE16" s="117">
        <f>[1]Page3!AE16</f>
        <v>0</v>
      </c>
      <c r="AF16" s="117">
        <f>[1]Page3!AF16</f>
        <v>0</v>
      </c>
      <c r="AH16" s="28" t="s">
        <v>3</v>
      </c>
      <c r="AI16" s="111"/>
      <c r="AJ16" s="96" t="s">
        <v>97</v>
      </c>
      <c r="AK16" s="111" t="s">
        <v>98</v>
      </c>
      <c r="AL16" s="117">
        <f>[1]Page3!AL16</f>
        <v>0</v>
      </c>
      <c r="AM16" s="112" t="s">
        <v>99</v>
      </c>
      <c r="AN16" s="117">
        <f>[1]Page3!AN16</f>
        <v>0</v>
      </c>
      <c r="AO16" s="111" t="s">
        <v>100</v>
      </c>
      <c r="AP16" s="117">
        <f>[1]Page3!AP16</f>
        <v>0</v>
      </c>
      <c r="AQ16" s="117">
        <f>[1]Page3!AQ16</f>
        <v>0</v>
      </c>
    </row>
    <row r="17" spans="1:43" ht="17" thickBot="1">
      <c r="A17" s="28" t="s">
        <v>3</v>
      </c>
      <c r="B17" s="113"/>
      <c r="C17" s="96" t="s">
        <v>101</v>
      </c>
      <c r="D17" s="113" t="s">
        <v>102</v>
      </c>
      <c r="E17" s="117">
        <f>[1]Page3!E17</f>
        <v>0</v>
      </c>
      <c r="F17" s="114" t="s">
        <v>103</v>
      </c>
      <c r="G17" s="117">
        <f>[1]Page3!G17</f>
        <v>0</v>
      </c>
      <c r="H17" s="113" t="s">
        <v>104</v>
      </c>
      <c r="I17" s="117"/>
      <c r="J17" s="117"/>
      <c r="L17" s="28" t="s">
        <v>3</v>
      </c>
      <c r="M17" s="113"/>
      <c r="N17" s="96" t="s">
        <v>101</v>
      </c>
      <c r="O17" s="113" t="s">
        <v>102</v>
      </c>
      <c r="P17" s="117"/>
      <c r="Q17" s="114" t="s">
        <v>103</v>
      </c>
      <c r="R17" s="117">
        <f>[1]Page3!R17</f>
        <v>0</v>
      </c>
      <c r="S17" s="113" t="s">
        <v>104</v>
      </c>
      <c r="T17" s="117"/>
      <c r="U17" s="117"/>
      <c r="W17" s="28" t="s">
        <v>3</v>
      </c>
      <c r="X17" s="113"/>
      <c r="Y17" s="96" t="s">
        <v>101</v>
      </c>
      <c r="Z17" s="113" t="s">
        <v>102</v>
      </c>
      <c r="AA17" s="117">
        <f>[1]Page3!AA17</f>
        <v>0</v>
      </c>
      <c r="AB17" s="114" t="s">
        <v>103</v>
      </c>
      <c r="AC17" s="117">
        <f>[1]Page3!AC17</f>
        <v>0</v>
      </c>
      <c r="AD17" s="113" t="s">
        <v>104</v>
      </c>
      <c r="AE17" s="117">
        <f>[1]Page3!AE17</f>
        <v>0</v>
      </c>
      <c r="AF17" s="117">
        <f>[1]Page3!AF17</f>
        <v>0</v>
      </c>
      <c r="AH17" s="28" t="s">
        <v>3</v>
      </c>
      <c r="AI17" s="113"/>
      <c r="AJ17" s="96" t="s">
        <v>101</v>
      </c>
      <c r="AK17" s="113" t="s">
        <v>102</v>
      </c>
      <c r="AL17" s="117">
        <f>[1]Page3!AL17</f>
        <v>0</v>
      </c>
      <c r="AM17" s="114" t="s">
        <v>103</v>
      </c>
      <c r="AN17" s="117">
        <f>[1]Page3!AN17</f>
        <v>0</v>
      </c>
      <c r="AO17" s="113" t="s">
        <v>104</v>
      </c>
      <c r="AP17" s="117">
        <f>[1]Page3!AP17</f>
        <v>0</v>
      </c>
      <c r="AQ17" s="117">
        <f>[1]Page3!AQ17</f>
        <v>0</v>
      </c>
    </row>
    <row r="18" spans="1:43" ht="17" thickBot="1">
      <c r="A18" s="28" t="s">
        <v>3</v>
      </c>
      <c r="B18" s="113"/>
      <c r="C18" s="115" t="s">
        <v>105</v>
      </c>
      <c r="D18" s="116" t="s">
        <v>106</v>
      </c>
      <c r="E18" s="117">
        <f>[1]Page3!E18</f>
        <v>0</v>
      </c>
      <c r="F18" s="118" t="s">
        <v>107</v>
      </c>
      <c r="G18" s="117">
        <f>[1]Page3!G18</f>
        <v>0</v>
      </c>
      <c r="H18" s="116" t="s">
        <v>108</v>
      </c>
      <c r="I18" s="117">
        <f>[1]Page3!I18</f>
        <v>0</v>
      </c>
      <c r="J18" s="117">
        <f>[1]Page3!J18</f>
        <v>0</v>
      </c>
      <c r="L18" s="28" t="s">
        <v>3</v>
      </c>
      <c r="M18" s="113"/>
      <c r="N18" s="115" t="s">
        <v>105</v>
      </c>
      <c r="O18" s="116" t="s">
        <v>106</v>
      </c>
      <c r="P18" s="117">
        <f>[1]Page3!P18</f>
        <v>0</v>
      </c>
      <c r="Q18" s="118" t="s">
        <v>107</v>
      </c>
      <c r="R18" s="117">
        <f>[1]Page3!R18</f>
        <v>0</v>
      </c>
      <c r="S18" s="116" t="s">
        <v>108</v>
      </c>
      <c r="T18" s="117">
        <f>[1]Page3!T18</f>
        <v>0</v>
      </c>
      <c r="U18" s="117">
        <f>[1]Page3!U18</f>
        <v>0</v>
      </c>
      <c r="W18" s="28" t="s">
        <v>3</v>
      </c>
      <c r="X18" s="113"/>
      <c r="Y18" s="115" t="s">
        <v>105</v>
      </c>
      <c r="Z18" s="116" t="s">
        <v>106</v>
      </c>
      <c r="AA18" s="117">
        <f>[1]Page3!AA18</f>
        <v>0</v>
      </c>
      <c r="AB18" s="118" t="s">
        <v>107</v>
      </c>
      <c r="AC18" s="117">
        <f>[1]Page3!AC18</f>
        <v>0</v>
      </c>
      <c r="AD18" s="116" t="s">
        <v>108</v>
      </c>
      <c r="AE18" s="117">
        <f>[1]Page3!AE18</f>
        <v>0</v>
      </c>
      <c r="AF18" s="117">
        <f>[1]Page3!AF18</f>
        <v>0</v>
      </c>
      <c r="AH18" s="28" t="s">
        <v>3</v>
      </c>
      <c r="AI18" s="113"/>
      <c r="AJ18" s="115" t="s">
        <v>105</v>
      </c>
      <c r="AK18" s="116" t="s">
        <v>106</v>
      </c>
      <c r="AL18" s="117">
        <f>[1]Page3!AL18</f>
        <v>0</v>
      </c>
      <c r="AM18" s="118" t="s">
        <v>107</v>
      </c>
      <c r="AN18" s="117">
        <f>[1]Page3!AN18</f>
        <v>0</v>
      </c>
      <c r="AO18" s="116" t="s">
        <v>108</v>
      </c>
      <c r="AP18" s="117">
        <f>[1]Page3!AP18</f>
        <v>0</v>
      </c>
      <c r="AQ18" s="117">
        <f>[1]Page3!AQ18</f>
        <v>0</v>
      </c>
    </row>
    <row r="19" spans="1:43" s="612" customFormat="1" ht="17" thickBot="1">
      <c r="A19" s="710"/>
      <c r="B19" s="645"/>
      <c r="C19" s="646" t="s">
        <v>109</v>
      </c>
      <c r="D19" s="647" t="s">
        <v>110</v>
      </c>
      <c r="E19" s="648">
        <f>SUM(E16:E18)</f>
        <v>0</v>
      </c>
      <c r="F19" s="649" t="s">
        <v>111</v>
      </c>
      <c r="G19" s="650">
        <f>SUM(G16:G18)</f>
        <v>0</v>
      </c>
      <c r="H19" s="647" t="s">
        <v>112</v>
      </c>
      <c r="I19" s="651">
        <f>I16+I17+I18</f>
        <v>0</v>
      </c>
      <c r="J19" s="651">
        <f>J16+J17+J18</f>
        <v>0</v>
      </c>
      <c r="L19" s="710"/>
      <c r="M19" s="645"/>
      <c r="N19" s="646" t="s">
        <v>109</v>
      </c>
      <c r="O19" s="647" t="s">
        <v>110</v>
      </c>
      <c r="P19" s="648">
        <f>SUM(P16:P18)</f>
        <v>0</v>
      </c>
      <c r="Q19" s="649" t="s">
        <v>111</v>
      </c>
      <c r="R19" s="650">
        <f>SUM(R16:R18)</f>
        <v>0</v>
      </c>
      <c r="S19" s="647" t="s">
        <v>112</v>
      </c>
      <c r="T19" s="651">
        <f>T16+T17+T18</f>
        <v>0</v>
      </c>
      <c r="U19" s="651">
        <f>U16+U17+U18</f>
        <v>0</v>
      </c>
      <c r="W19" s="710"/>
      <c r="X19" s="645"/>
      <c r="Y19" s="646" t="s">
        <v>109</v>
      </c>
      <c r="Z19" s="647" t="s">
        <v>110</v>
      </c>
      <c r="AA19" s="648">
        <f>SUM(AA16:AA18)</f>
        <v>0</v>
      </c>
      <c r="AB19" s="649" t="s">
        <v>111</v>
      </c>
      <c r="AC19" s="650">
        <f>SUM(AC16:AC18)</f>
        <v>0</v>
      </c>
      <c r="AD19" s="647" t="s">
        <v>112</v>
      </c>
      <c r="AE19" s="651">
        <f>AE16+AE17+AE18</f>
        <v>0</v>
      </c>
      <c r="AF19" s="651">
        <f>AF16+AF17+AF18</f>
        <v>0</v>
      </c>
      <c r="AH19" s="710"/>
      <c r="AI19" s="645"/>
      <c r="AJ19" s="646" t="s">
        <v>109</v>
      </c>
      <c r="AK19" s="647" t="s">
        <v>110</v>
      </c>
      <c r="AL19" s="648">
        <f>SUM(AL16:AL18)</f>
        <v>0</v>
      </c>
      <c r="AM19" s="649" t="s">
        <v>111</v>
      </c>
      <c r="AN19" s="650">
        <f>SUM(AN16:AN18)</f>
        <v>0</v>
      </c>
      <c r="AO19" s="647" t="s">
        <v>112</v>
      </c>
      <c r="AP19" s="651">
        <f>AP16+AP17+AP18</f>
        <v>0</v>
      </c>
      <c r="AQ19" s="651">
        <f>AQ16+AQ17+AQ18</f>
        <v>0</v>
      </c>
    </row>
    <row r="20" spans="1:43" ht="17" thickBot="1">
      <c r="A20" s="711"/>
      <c r="B20" s="113"/>
      <c r="C20" s="31" t="s">
        <v>113</v>
      </c>
      <c r="D20" s="31"/>
      <c r="E20" s="31"/>
      <c r="F20" s="31"/>
      <c r="G20" s="119"/>
      <c r="H20" s="120" t="s">
        <v>114</v>
      </c>
      <c r="I20" s="117">
        <f>[1]Page3!I20</f>
        <v>0</v>
      </c>
      <c r="J20" s="117">
        <f>[1]Page3!J20</f>
        <v>0</v>
      </c>
      <c r="L20" s="711"/>
      <c r="M20" s="113"/>
      <c r="N20" s="31" t="s">
        <v>113</v>
      </c>
      <c r="O20" s="31"/>
      <c r="P20" s="31"/>
      <c r="Q20" s="31"/>
      <c r="R20" s="119"/>
      <c r="S20" s="120" t="s">
        <v>114</v>
      </c>
      <c r="T20" s="117">
        <f>[1]Page3!T20</f>
        <v>0</v>
      </c>
      <c r="U20" s="117">
        <f>[1]Page3!U20</f>
        <v>0</v>
      </c>
      <c r="W20" s="711"/>
      <c r="X20" s="113"/>
      <c r="Y20" s="31" t="s">
        <v>113</v>
      </c>
      <c r="Z20" s="31"/>
      <c r="AA20" s="31"/>
      <c r="AB20" s="31"/>
      <c r="AC20" s="119"/>
      <c r="AD20" s="120" t="s">
        <v>114</v>
      </c>
      <c r="AE20" s="117">
        <f>[1]Page3!AE20</f>
        <v>0</v>
      </c>
      <c r="AF20" s="117">
        <f>[1]Page3!AF20</f>
        <v>0</v>
      </c>
      <c r="AH20" s="711"/>
      <c r="AI20" s="113"/>
      <c r="AJ20" s="31" t="s">
        <v>113</v>
      </c>
      <c r="AK20" s="31"/>
      <c r="AL20" s="31"/>
      <c r="AM20" s="31"/>
      <c r="AN20" s="119"/>
      <c r="AO20" s="120" t="s">
        <v>114</v>
      </c>
      <c r="AP20" s="117">
        <f>[1]Page3!AP20</f>
        <v>0</v>
      </c>
      <c r="AQ20" s="117">
        <f>[1]Page3!AQ20</f>
        <v>0</v>
      </c>
    </row>
    <row r="21" spans="1:43" ht="17" thickBot="1">
      <c r="A21" s="711"/>
      <c r="B21" s="113"/>
      <c r="C21" s="31" t="s">
        <v>115</v>
      </c>
      <c r="D21" s="31"/>
      <c r="E21" s="31"/>
      <c r="F21" s="31"/>
      <c r="G21" s="96"/>
      <c r="H21" s="114" t="s">
        <v>116</v>
      </c>
      <c r="I21" s="117">
        <f>[1]Page3!I21</f>
        <v>0</v>
      </c>
      <c r="J21" s="117">
        <f>[1]Page3!J21</f>
        <v>0</v>
      </c>
      <c r="L21" s="711"/>
      <c r="M21" s="113"/>
      <c r="N21" s="31" t="s">
        <v>115</v>
      </c>
      <c r="O21" s="31"/>
      <c r="P21" s="31"/>
      <c r="Q21" s="31"/>
      <c r="R21" s="96"/>
      <c r="S21" s="114" t="s">
        <v>116</v>
      </c>
      <c r="T21" s="117">
        <f>[1]Page3!T21</f>
        <v>0</v>
      </c>
      <c r="U21" s="117">
        <f>[1]Page3!U21</f>
        <v>0</v>
      </c>
      <c r="W21" s="711"/>
      <c r="X21" s="113"/>
      <c r="Y21" s="31" t="s">
        <v>115</v>
      </c>
      <c r="Z21" s="31"/>
      <c r="AA21" s="31"/>
      <c r="AB21" s="31"/>
      <c r="AC21" s="96"/>
      <c r="AD21" s="114" t="s">
        <v>116</v>
      </c>
      <c r="AE21" s="117">
        <f>[1]Page3!AE21</f>
        <v>0</v>
      </c>
      <c r="AF21" s="117">
        <f>[1]Page3!AF21</f>
        <v>0</v>
      </c>
      <c r="AH21" s="711"/>
      <c r="AI21" s="113"/>
      <c r="AJ21" s="31" t="s">
        <v>115</v>
      </c>
      <c r="AK21" s="31"/>
      <c r="AL21" s="31"/>
      <c r="AM21" s="31"/>
      <c r="AN21" s="96"/>
      <c r="AO21" s="114" t="s">
        <v>116</v>
      </c>
      <c r="AP21" s="117">
        <f>[1]Page3!AP21</f>
        <v>0</v>
      </c>
      <c r="AQ21" s="117">
        <f>[1]Page3!AQ21</f>
        <v>0</v>
      </c>
    </row>
    <row r="22" spans="1:43" ht="17" thickBot="1">
      <c r="A22" s="28"/>
      <c r="B22" s="113"/>
      <c r="C22" s="31" t="s">
        <v>117</v>
      </c>
      <c r="D22" s="31"/>
      <c r="E22" s="31"/>
      <c r="F22" s="31"/>
      <c r="G22" s="96"/>
      <c r="H22" s="114" t="s">
        <v>118</v>
      </c>
      <c r="I22" s="117"/>
      <c r="J22" s="117"/>
      <c r="L22" s="28"/>
      <c r="M22" s="113"/>
      <c r="N22" s="31" t="s">
        <v>117</v>
      </c>
      <c r="O22" s="31"/>
      <c r="P22" s="31"/>
      <c r="Q22" s="31"/>
      <c r="R22" s="96"/>
      <c r="S22" s="114" t="s">
        <v>118</v>
      </c>
      <c r="T22" s="117"/>
      <c r="U22" s="117"/>
      <c r="W22" s="28"/>
      <c r="X22" s="113"/>
      <c r="Y22" s="31" t="s">
        <v>117</v>
      </c>
      <c r="Z22" s="31"/>
      <c r="AA22" s="31"/>
      <c r="AB22" s="31"/>
      <c r="AC22" s="96"/>
      <c r="AD22" s="114" t="s">
        <v>118</v>
      </c>
      <c r="AE22" s="117">
        <f>[1]Page3!AE22</f>
        <v>0</v>
      </c>
      <c r="AF22" s="117">
        <f>[1]Page3!AF22</f>
        <v>0</v>
      </c>
      <c r="AH22" s="28"/>
      <c r="AI22" s="113"/>
      <c r="AJ22" s="31" t="s">
        <v>117</v>
      </c>
      <c r="AK22" s="31"/>
      <c r="AL22" s="31"/>
      <c r="AM22" s="31"/>
      <c r="AN22" s="96"/>
      <c r="AO22" s="114" t="s">
        <v>118</v>
      </c>
      <c r="AP22" s="117">
        <f>[1]Page3!AP22</f>
        <v>0</v>
      </c>
      <c r="AQ22" s="117">
        <f>[1]Page3!AQ22</f>
        <v>0</v>
      </c>
    </row>
    <row r="23" spans="1:43" ht="17" thickBot="1">
      <c r="A23" s="28"/>
      <c r="B23" s="113"/>
      <c r="C23" s="31" t="s">
        <v>119</v>
      </c>
      <c r="D23" s="31"/>
      <c r="E23" s="31"/>
      <c r="F23" s="31"/>
      <c r="G23" s="96"/>
      <c r="H23" s="114" t="s">
        <v>120</v>
      </c>
      <c r="I23" s="117"/>
      <c r="J23" s="117"/>
      <c r="L23" s="28"/>
      <c r="M23" s="113"/>
      <c r="N23" s="31" t="s">
        <v>119</v>
      </c>
      <c r="O23" s="31"/>
      <c r="P23" s="31"/>
      <c r="Q23" s="31"/>
      <c r="R23" s="96"/>
      <c r="S23" s="114" t="s">
        <v>120</v>
      </c>
      <c r="T23" s="117"/>
      <c r="U23" s="117"/>
      <c r="W23" s="28"/>
      <c r="X23" s="113"/>
      <c r="Y23" s="31" t="s">
        <v>119</v>
      </c>
      <c r="Z23" s="31"/>
      <c r="AA23" s="31"/>
      <c r="AB23" s="31"/>
      <c r="AC23" s="96"/>
      <c r="AD23" s="114" t="s">
        <v>120</v>
      </c>
      <c r="AE23" s="117">
        <f>[1]Page3!AE23</f>
        <v>0</v>
      </c>
      <c r="AF23" s="117">
        <f>[1]Page3!AF23</f>
        <v>0</v>
      </c>
      <c r="AH23" s="28"/>
      <c r="AI23" s="113"/>
      <c r="AJ23" s="31" t="s">
        <v>119</v>
      </c>
      <c r="AK23" s="31"/>
      <c r="AL23" s="31"/>
      <c r="AM23" s="31"/>
      <c r="AN23" s="96"/>
      <c r="AO23" s="114" t="s">
        <v>120</v>
      </c>
      <c r="AP23" s="117">
        <f>[1]Page3!AP23</f>
        <v>0</v>
      </c>
      <c r="AQ23" s="117">
        <f>[1]Page3!AQ23</f>
        <v>0</v>
      </c>
    </row>
    <row r="24" spans="1:43" ht="17" thickBot="1">
      <c r="A24" s="28"/>
      <c r="B24" s="29"/>
      <c r="C24" s="121" t="s">
        <v>121</v>
      </c>
      <c r="D24" s="122"/>
      <c r="E24" s="122"/>
      <c r="F24" s="122"/>
      <c r="G24" s="115"/>
      <c r="H24" s="118" t="s">
        <v>122</v>
      </c>
      <c r="I24" s="117"/>
      <c r="J24" s="117"/>
      <c r="L24" s="28"/>
      <c r="M24" s="29"/>
      <c r="N24" s="121" t="s">
        <v>121</v>
      </c>
      <c r="O24" s="122"/>
      <c r="P24" s="122"/>
      <c r="Q24" s="122"/>
      <c r="R24" s="115"/>
      <c r="S24" s="118" t="s">
        <v>122</v>
      </c>
      <c r="T24" s="117"/>
      <c r="U24" s="117"/>
      <c r="W24" s="28"/>
      <c r="X24" s="29"/>
      <c r="Y24" s="121" t="s">
        <v>121</v>
      </c>
      <c r="Z24" s="122"/>
      <c r="AA24" s="122"/>
      <c r="AB24" s="122"/>
      <c r="AC24" s="115"/>
      <c r="AD24" s="118" t="s">
        <v>122</v>
      </c>
      <c r="AE24" s="117">
        <f>[1]Page3!AE24</f>
        <v>0</v>
      </c>
      <c r="AF24" s="117">
        <f>[1]Page3!AF24</f>
        <v>0</v>
      </c>
      <c r="AH24" s="28"/>
      <c r="AI24" s="29"/>
      <c r="AJ24" s="121" t="s">
        <v>121</v>
      </c>
      <c r="AK24" s="122"/>
      <c r="AL24" s="122"/>
      <c r="AM24" s="122"/>
      <c r="AN24" s="115"/>
      <c r="AO24" s="118" t="s">
        <v>122</v>
      </c>
      <c r="AP24" s="117">
        <f>[1]Page3!AP24</f>
        <v>0</v>
      </c>
      <c r="AQ24" s="117">
        <f>[1]Page3!AQ24</f>
        <v>0</v>
      </c>
    </row>
    <row r="25" spans="1:43" s="612" customFormat="1" ht="17" thickBot="1">
      <c r="A25" s="712"/>
      <c r="B25" s="652" t="s">
        <v>3</v>
      </c>
      <c r="C25" s="653"/>
      <c r="D25" s="654"/>
      <c r="E25" s="655"/>
      <c r="F25" s="654"/>
      <c r="G25" s="656" t="s">
        <v>123</v>
      </c>
      <c r="H25" s="657" t="s">
        <v>124</v>
      </c>
      <c r="I25" s="650">
        <f>SUM(I19:I24)</f>
        <v>0</v>
      </c>
      <c r="J25" s="650">
        <f>SUM(J19:J24)</f>
        <v>0</v>
      </c>
      <c r="L25" s="712"/>
      <c r="M25" s="652" t="s">
        <v>3</v>
      </c>
      <c r="N25" s="653"/>
      <c r="O25" s="654"/>
      <c r="P25" s="655"/>
      <c r="Q25" s="654"/>
      <c r="R25" s="656" t="s">
        <v>123</v>
      </c>
      <c r="S25" s="657" t="s">
        <v>124</v>
      </c>
      <c r="T25" s="650">
        <f>SUM(T19:T24)</f>
        <v>0</v>
      </c>
      <c r="U25" s="650">
        <f>SUM(U19:U24)</f>
        <v>0</v>
      </c>
      <c r="W25" s="712"/>
      <c r="X25" s="652" t="s">
        <v>3</v>
      </c>
      <c r="Y25" s="653"/>
      <c r="Z25" s="654"/>
      <c r="AA25" s="655"/>
      <c r="AB25" s="654"/>
      <c r="AC25" s="656" t="s">
        <v>123</v>
      </c>
      <c r="AD25" s="657" t="s">
        <v>124</v>
      </c>
      <c r="AE25" s="650">
        <f>SUM(AE19:AE24)</f>
        <v>0</v>
      </c>
      <c r="AF25" s="650">
        <f>SUM(AF19:AF24)</f>
        <v>0</v>
      </c>
      <c r="AH25" s="712"/>
      <c r="AI25" s="652" t="s">
        <v>3</v>
      </c>
      <c r="AJ25" s="653"/>
      <c r="AK25" s="654"/>
      <c r="AL25" s="655"/>
      <c r="AM25" s="654"/>
      <c r="AN25" s="656" t="s">
        <v>123</v>
      </c>
      <c r="AO25" s="657" t="s">
        <v>124</v>
      </c>
      <c r="AP25" s="650">
        <f>SUM(AP19:AP24)</f>
        <v>0</v>
      </c>
      <c r="AQ25" s="650">
        <f>SUM(AQ19:AQ24)</f>
        <v>0</v>
      </c>
    </row>
    <row r="26" spans="1:43" ht="17" thickBot="1">
      <c r="A26" s="28"/>
      <c r="B26" s="123"/>
      <c r="C26" s="31" t="s">
        <v>125</v>
      </c>
      <c r="D26" s="31"/>
      <c r="E26" s="31"/>
      <c r="F26" s="31"/>
      <c r="G26" s="96"/>
      <c r="H26" s="124" t="s">
        <v>126</v>
      </c>
      <c r="I26" s="117"/>
      <c r="J26" s="117"/>
      <c r="L26" s="28"/>
      <c r="M26" s="123"/>
      <c r="N26" s="31" t="s">
        <v>125</v>
      </c>
      <c r="O26" s="31"/>
      <c r="P26" s="31"/>
      <c r="Q26" s="31"/>
      <c r="R26" s="96"/>
      <c r="S26" s="124" t="s">
        <v>126</v>
      </c>
      <c r="T26" s="117"/>
      <c r="U26" s="117"/>
      <c r="W26" s="28"/>
      <c r="X26" s="123"/>
      <c r="Y26" s="31" t="s">
        <v>125</v>
      </c>
      <c r="Z26" s="31"/>
      <c r="AA26" s="31"/>
      <c r="AB26" s="31"/>
      <c r="AC26" s="96"/>
      <c r="AD26" s="124" t="s">
        <v>126</v>
      </c>
      <c r="AE26" s="117">
        <f>[1]Page3!AE26</f>
        <v>0</v>
      </c>
      <c r="AF26" s="117">
        <f>[1]Page3!AF26</f>
        <v>0</v>
      </c>
      <c r="AH26" s="28"/>
      <c r="AI26" s="123"/>
      <c r="AJ26" s="31" t="s">
        <v>125</v>
      </c>
      <c r="AK26" s="31"/>
      <c r="AL26" s="31"/>
      <c r="AM26" s="31"/>
      <c r="AN26" s="96"/>
      <c r="AO26" s="124" t="s">
        <v>126</v>
      </c>
      <c r="AP26" s="117">
        <f>[1]Page3!AP26</f>
        <v>0</v>
      </c>
      <c r="AQ26" s="117">
        <f>[1]Page3!AQ26</f>
        <v>0</v>
      </c>
    </row>
    <row r="27" spans="1:43" ht="17" thickBot="1">
      <c r="A27" s="28"/>
      <c r="B27" s="123"/>
      <c r="C27" s="31" t="s">
        <v>127</v>
      </c>
      <c r="D27" s="31"/>
      <c r="E27" s="31"/>
      <c r="F27" s="31"/>
      <c r="G27" s="96"/>
      <c r="H27" s="113" t="s">
        <v>128</v>
      </c>
      <c r="I27" s="117"/>
      <c r="J27" s="117"/>
      <c r="L27" s="28"/>
      <c r="M27" s="123"/>
      <c r="N27" s="31" t="s">
        <v>127</v>
      </c>
      <c r="O27" s="31"/>
      <c r="P27" s="31"/>
      <c r="Q27" s="31"/>
      <c r="R27" s="96"/>
      <c r="S27" s="113" t="s">
        <v>128</v>
      </c>
      <c r="T27" s="117"/>
      <c r="U27" s="117"/>
      <c r="W27" s="28"/>
      <c r="X27" s="123"/>
      <c r="Y27" s="31" t="s">
        <v>127</v>
      </c>
      <c r="Z27" s="31"/>
      <c r="AA27" s="31"/>
      <c r="AB27" s="31"/>
      <c r="AC27" s="96"/>
      <c r="AD27" s="113" t="s">
        <v>128</v>
      </c>
      <c r="AE27" s="117">
        <f>[1]Page3!AE27</f>
        <v>0</v>
      </c>
      <c r="AF27" s="117">
        <f>[1]Page3!AF27</f>
        <v>0</v>
      </c>
      <c r="AH27" s="28"/>
      <c r="AI27" s="123"/>
      <c r="AJ27" s="31" t="s">
        <v>127</v>
      </c>
      <c r="AK27" s="31"/>
      <c r="AL27" s="31"/>
      <c r="AM27" s="31"/>
      <c r="AN27" s="96"/>
      <c r="AO27" s="113" t="s">
        <v>128</v>
      </c>
      <c r="AP27" s="117">
        <f>[1]Page3!AP27</f>
        <v>0</v>
      </c>
      <c r="AQ27" s="117">
        <f>[1]Page3!AQ27</f>
        <v>0</v>
      </c>
    </row>
    <row r="28" spans="1:43" ht="17" thickBot="1">
      <c r="A28" s="28"/>
      <c r="B28" s="123"/>
      <c r="C28" s="31" t="s">
        <v>129</v>
      </c>
      <c r="D28" s="31"/>
      <c r="E28" s="31"/>
      <c r="F28" s="31"/>
      <c r="G28" s="96"/>
      <c r="H28" s="113" t="s">
        <v>130</v>
      </c>
      <c r="I28" s="117"/>
      <c r="J28" s="117"/>
      <c r="L28" s="28"/>
      <c r="M28" s="123"/>
      <c r="N28" s="31" t="s">
        <v>129</v>
      </c>
      <c r="O28" s="31"/>
      <c r="P28" s="31"/>
      <c r="Q28" s="31"/>
      <c r="R28" s="96"/>
      <c r="S28" s="113" t="s">
        <v>130</v>
      </c>
      <c r="T28" s="117"/>
      <c r="U28" s="117"/>
      <c r="W28" s="28"/>
      <c r="X28" s="123"/>
      <c r="Y28" s="31" t="s">
        <v>129</v>
      </c>
      <c r="Z28" s="31"/>
      <c r="AA28" s="31"/>
      <c r="AB28" s="31"/>
      <c r="AC28" s="96"/>
      <c r="AD28" s="113" t="s">
        <v>130</v>
      </c>
      <c r="AE28" s="117">
        <f>[1]Page3!AE28</f>
        <v>0</v>
      </c>
      <c r="AF28" s="117">
        <f>[1]Page3!AF28</f>
        <v>0</v>
      </c>
      <c r="AH28" s="28"/>
      <c r="AI28" s="123"/>
      <c r="AJ28" s="31" t="s">
        <v>129</v>
      </c>
      <c r="AK28" s="31"/>
      <c r="AL28" s="31"/>
      <c r="AM28" s="31"/>
      <c r="AN28" s="96"/>
      <c r="AO28" s="113" t="s">
        <v>130</v>
      </c>
      <c r="AP28" s="117">
        <f>[1]Page3!AP28</f>
        <v>0</v>
      </c>
      <c r="AQ28" s="117">
        <f>[1]Page3!AQ28</f>
        <v>0</v>
      </c>
    </row>
    <row r="29" spans="1:43" ht="17" thickBot="1">
      <c r="A29" s="28"/>
      <c r="B29" s="113"/>
      <c r="C29" s="31" t="s">
        <v>131</v>
      </c>
      <c r="D29" s="31"/>
      <c r="E29" s="31"/>
      <c r="F29" s="31"/>
      <c r="G29" s="96"/>
      <c r="H29" s="113" t="s">
        <v>132</v>
      </c>
      <c r="I29" s="117"/>
      <c r="J29" s="117"/>
      <c r="L29" s="28"/>
      <c r="M29" s="113"/>
      <c r="N29" s="31" t="s">
        <v>131</v>
      </c>
      <c r="O29" s="31"/>
      <c r="P29" s="31"/>
      <c r="Q29" s="31"/>
      <c r="R29" s="96"/>
      <c r="S29" s="113" t="s">
        <v>132</v>
      </c>
      <c r="T29" s="117"/>
      <c r="U29" s="117"/>
      <c r="W29" s="28"/>
      <c r="X29" s="113"/>
      <c r="Y29" s="31" t="s">
        <v>131</v>
      </c>
      <c r="Z29" s="31"/>
      <c r="AA29" s="31"/>
      <c r="AB29" s="31"/>
      <c r="AC29" s="96"/>
      <c r="AD29" s="113" t="s">
        <v>132</v>
      </c>
      <c r="AE29" s="117">
        <f>[1]Page3!AE29</f>
        <v>0</v>
      </c>
      <c r="AF29" s="117">
        <f>[1]Page3!AF29</f>
        <v>0</v>
      </c>
      <c r="AH29" s="28"/>
      <c r="AI29" s="113"/>
      <c r="AJ29" s="31" t="s">
        <v>131</v>
      </c>
      <c r="AK29" s="31"/>
      <c r="AL29" s="31"/>
      <c r="AM29" s="31"/>
      <c r="AN29" s="96"/>
      <c r="AO29" s="113" t="s">
        <v>132</v>
      </c>
      <c r="AP29" s="117">
        <f>[1]Page3!AP29</f>
        <v>0</v>
      </c>
      <c r="AQ29" s="117">
        <f>[1]Page3!AQ29</f>
        <v>0</v>
      </c>
    </row>
    <row r="30" spans="1:43" ht="17" thickBot="1">
      <c r="A30" s="28"/>
      <c r="B30" s="113"/>
      <c r="C30" s="31" t="s">
        <v>133</v>
      </c>
      <c r="D30" s="31"/>
      <c r="E30" s="31"/>
      <c r="F30" s="31"/>
      <c r="G30" s="96"/>
      <c r="H30" s="113" t="s">
        <v>134</v>
      </c>
      <c r="I30" s="117"/>
      <c r="J30" s="117"/>
      <c r="L30" s="28"/>
      <c r="M30" s="113"/>
      <c r="N30" s="31" t="s">
        <v>133</v>
      </c>
      <c r="O30" s="31"/>
      <c r="P30" s="31"/>
      <c r="Q30" s="31"/>
      <c r="R30" s="96"/>
      <c r="S30" s="113" t="s">
        <v>134</v>
      </c>
      <c r="T30" s="117"/>
      <c r="U30" s="117"/>
      <c r="W30" s="28"/>
      <c r="X30" s="113"/>
      <c r="Y30" s="31" t="s">
        <v>133</v>
      </c>
      <c r="Z30" s="31"/>
      <c r="AA30" s="31"/>
      <c r="AB30" s="31"/>
      <c r="AC30" s="96"/>
      <c r="AD30" s="113" t="s">
        <v>134</v>
      </c>
      <c r="AE30" s="117">
        <f>[1]Page3!AE30</f>
        <v>0</v>
      </c>
      <c r="AF30" s="117">
        <f>[1]Page3!AF30</f>
        <v>0</v>
      </c>
      <c r="AH30" s="28"/>
      <c r="AI30" s="113"/>
      <c r="AJ30" s="31" t="s">
        <v>133</v>
      </c>
      <c r="AK30" s="31"/>
      <c r="AL30" s="31"/>
      <c r="AM30" s="31"/>
      <c r="AN30" s="96"/>
      <c r="AO30" s="113" t="s">
        <v>134</v>
      </c>
      <c r="AP30" s="117">
        <f>[1]Page3!AP30</f>
        <v>0</v>
      </c>
      <c r="AQ30" s="117">
        <f>[1]Page3!AQ30</f>
        <v>0</v>
      </c>
    </row>
    <row r="31" spans="1:43" ht="17" thickBot="1">
      <c r="A31" s="28"/>
      <c r="B31" s="113"/>
      <c r="C31" s="31" t="s">
        <v>135</v>
      </c>
      <c r="D31" s="31"/>
      <c r="E31" s="31"/>
      <c r="F31" s="31"/>
      <c r="G31" s="96"/>
      <c r="H31" s="113" t="s">
        <v>136</v>
      </c>
      <c r="I31" s="117"/>
      <c r="J31" s="117"/>
      <c r="L31" s="28"/>
      <c r="M31" s="113"/>
      <c r="N31" s="31" t="s">
        <v>135</v>
      </c>
      <c r="O31" s="31"/>
      <c r="P31" s="31"/>
      <c r="Q31" s="31"/>
      <c r="R31" s="96"/>
      <c r="S31" s="113" t="s">
        <v>136</v>
      </c>
      <c r="T31" s="117"/>
      <c r="U31" s="117"/>
      <c r="W31" s="28"/>
      <c r="X31" s="113"/>
      <c r="Y31" s="31" t="s">
        <v>135</v>
      </c>
      <c r="Z31" s="31"/>
      <c r="AA31" s="31"/>
      <c r="AB31" s="31"/>
      <c r="AC31" s="96"/>
      <c r="AD31" s="113" t="s">
        <v>136</v>
      </c>
      <c r="AE31" s="117">
        <f>[1]Page3!AE31</f>
        <v>0</v>
      </c>
      <c r="AF31" s="117">
        <f>[1]Page3!AF31</f>
        <v>0</v>
      </c>
      <c r="AH31" s="28"/>
      <c r="AI31" s="113"/>
      <c r="AJ31" s="31" t="s">
        <v>135</v>
      </c>
      <c r="AK31" s="31"/>
      <c r="AL31" s="31"/>
      <c r="AM31" s="31"/>
      <c r="AN31" s="96"/>
      <c r="AO31" s="113" t="s">
        <v>136</v>
      </c>
      <c r="AP31" s="117">
        <f>[1]Page3!AP31</f>
        <v>0</v>
      </c>
      <c r="AQ31" s="117">
        <f>[1]Page3!AQ31</f>
        <v>0</v>
      </c>
    </row>
    <row r="32" spans="1:43" ht="17" thickBot="1">
      <c r="A32" s="28"/>
      <c r="B32" s="113"/>
      <c r="C32" s="31" t="s">
        <v>137</v>
      </c>
      <c r="D32" s="31"/>
      <c r="E32" s="31"/>
      <c r="F32" s="31"/>
      <c r="G32" s="96"/>
      <c r="H32" s="113" t="s">
        <v>138</v>
      </c>
      <c r="I32" s="117"/>
      <c r="J32" s="117"/>
      <c r="L32" s="28"/>
      <c r="M32" s="113"/>
      <c r="N32" s="31" t="s">
        <v>137</v>
      </c>
      <c r="O32" s="31"/>
      <c r="P32" s="31"/>
      <c r="Q32" s="31"/>
      <c r="R32" s="96"/>
      <c r="S32" s="113" t="s">
        <v>138</v>
      </c>
      <c r="T32" s="117"/>
      <c r="U32" s="117"/>
      <c r="W32" s="28"/>
      <c r="X32" s="113"/>
      <c r="Y32" s="31" t="s">
        <v>137</v>
      </c>
      <c r="Z32" s="31"/>
      <c r="AA32" s="31"/>
      <c r="AB32" s="31"/>
      <c r="AC32" s="96"/>
      <c r="AD32" s="113" t="s">
        <v>138</v>
      </c>
      <c r="AE32" s="117">
        <f>[1]Page3!AE32</f>
        <v>0</v>
      </c>
      <c r="AF32" s="117">
        <f>[1]Page3!AF32</f>
        <v>0</v>
      </c>
      <c r="AH32" s="28"/>
      <c r="AI32" s="113"/>
      <c r="AJ32" s="31" t="s">
        <v>137</v>
      </c>
      <c r="AK32" s="31"/>
      <c r="AL32" s="31"/>
      <c r="AM32" s="31"/>
      <c r="AN32" s="96"/>
      <c r="AO32" s="113" t="s">
        <v>138</v>
      </c>
      <c r="AP32" s="117">
        <f>[1]Page3!AP32</f>
        <v>0</v>
      </c>
      <c r="AQ32" s="117">
        <f>[1]Page3!AQ32</f>
        <v>0</v>
      </c>
    </row>
    <row r="33" spans="1:43" ht="17" thickBot="1">
      <c r="A33" s="28"/>
      <c r="B33" s="113"/>
      <c r="C33" s="100" t="s">
        <v>139</v>
      </c>
      <c r="D33" s="100"/>
      <c r="E33" s="100"/>
      <c r="F33" s="100"/>
      <c r="G33" s="125"/>
      <c r="H33" s="126" t="s">
        <v>140</v>
      </c>
      <c r="I33" s="117"/>
      <c r="J33" s="117"/>
      <c r="L33" s="28"/>
      <c r="M33" s="113"/>
      <c r="N33" s="100" t="s">
        <v>139</v>
      </c>
      <c r="O33" s="100"/>
      <c r="P33" s="100"/>
      <c r="Q33" s="100"/>
      <c r="R33" s="125"/>
      <c r="S33" s="126" t="s">
        <v>140</v>
      </c>
      <c r="T33" s="117"/>
      <c r="U33" s="117"/>
      <c r="W33" s="28"/>
      <c r="X33" s="113"/>
      <c r="Y33" s="100" t="s">
        <v>139</v>
      </c>
      <c r="Z33" s="100"/>
      <c r="AA33" s="100"/>
      <c r="AB33" s="100"/>
      <c r="AC33" s="125"/>
      <c r="AD33" s="126" t="s">
        <v>140</v>
      </c>
      <c r="AE33" s="117">
        <f>[1]Page3!AE33</f>
        <v>0</v>
      </c>
      <c r="AF33" s="117">
        <f>[1]Page3!AF33</f>
        <v>0</v>
      </c>
      <c r="AH33" s="28"/>
      <c r="AI33" s="113"/>
      <c r="AJ33" s="100" t="s">
        <v>139</v>
      </c>
      <c r="AK33" s="100"/>
      <c r="AL33" s="100"/>
      <c r="AM33" s="100"/>
      <c r="AN33" s="125"/>
      <c r="AO33" s="126" t="s">
        <v>140</v>
      </c>
      <c r="AP33" s="117">
        <f>[1]Page3!AP33</f>
        <v>0</v>
      </c>
      <c r="AQ33" s="117">
        <f>[1]Page3!AQ33</f>
        <v>0</v>
      </c>
    </row>
    <row r="34" spans="1:43" ht="17" thickBot="1">
      <c r="A34" s="28"/>
      <c r="B34" s="113"/>
      <c r="C34" s="31" t="s">
        <v>141</v>
      </c>
      <c r="D34" s="31"/>
      <c r="E34" s="31" t="str">
        <f>"- dotations aux amortissements*"</f>
        <v>- dotations aux amortissements*</v>
      </c>
      <c r="F34" s="31"/>
      <c r="G34" s="96"/>
      <c r="H34" s="113" t="s">
        <v>142</v>
      </c>
      <c r="I34" s="117"/>
      <c r="J34" s="117"/>
      <c r="L34" s="28"/>
      <c r="M34" s="113"/>
      <c r="N34" s="31" t="s">
        <v>141</v>
      </c>
      <c r="O34" s="31"/>
      <c r="P34" s="31" t="str">
        <f>"- dotations aux amortissements*"</f>
        <v>- dotations aux amortissements*</v>
      </c>
      <c r="Q34" s="31"/>
      <c r="R34" s="96"/>
      <c r="S34" s="113" t="s">
        <v>142</v>
      </c>
      <c r="T34" s="117"/>
      <c r="U34" s="117"/>
      <c r="W34" s="28"/>
      <c r="X34" s="113"/>
      <c r="Y34" s="31" t="s">
        <v>141</v>
      </c>
      <c r="Z34" s="31"/>
      <c r="AA34" s="31" t="str">
        <f>"- dotations aux amortissements*"</f>
        <v>- dotations aux amortissements*</v>
      </c>
      <c r="AB34" s="31"/>
      <c r="AC34" s="96"/>
      <c r="AD34" s="113" t="s">
        <v>142</v>
      </c>
      <c r="AE34" s="117">
        <f>[1]Page3!AE34</f>
        <v>0</v>
      </c>
      <c r="AF34" s="117">
        <f>[1]Page3!AF34</f>
        <v>0</v>
      </c>
      <c r="AH34" s="28"/>
      <c r="AI34" s="113"/>
      <c r="AJ34" s="31" t="s">
        <v>141</v>
      </c>
      <c r="AK34" s="31"/>
      <c r="AL34" s="31" t="str">
        <f>"- dotations aux amortissements*"</f>
        <v>- dotations aux amortissements*</v>
      </c>
      <c r="AM34" s="31"/>
      <c r="AN34" s="96"/>
      <c r="AO34" s="113" t="s">
        <v>142</v>
      </c>
      <c r="AP34" s="117">
        <f>[1]Page3!AP34</f>
        <v>0</v>
      </c>
      <c r="AQ34" s="117">
        <f>[1]Page3!AQ34</f>
        <v>0</v>
      </c>
    </row>
    <row r="35" spans="1:43" ht="17" thickBot="1">
      <c r="A35" s="28"/>
      <c r="B35" s="113"/>
      <c r="C35" s="31" t="s">
        <v>143</v>
      </c>
      <c r="D35" s="31"/>
      <c r="E35" s="31" t="str">
        <f>"- dotations aux provisions*"</f>
        <v>- dotations aux provisions*</v>
      </c>
      <c r="F35" s="31"/>
      <c r="G35" s="96"/>
      <c r="H35" s="113" t="s">
        <v>144</v>
      </c>
      <c r="I35" s="117"/>
      <c r="J35" s="117"/>
      <c r="L35" s="28"/>
      <c r="M35" s="113"/>
      <c r="N35" s="31" t="s">
        <v>143</v>
      </c>
      <c r="O35" s="31"/>
      <c r="P35" s="31" t="str">
        <f>"- dotations aux provisions*"</f>
        <v>- dotations aux provisions*</v>
      </c>
      <c r="Q35" s="31"/>
      <c r="R35" s="96"/>
      <c r="S35" s="113" t="s">
        <v>144</v>
      </c>
      <c r="T35" s="117"/>
      <c r="U35" s="117"/>
      <c r="W35" s="28"/>
      <c r="X35" s="113"/>
      <c r="Y35" s="31" t="s">
        <v>143</v>
      </c>
      <c r="Z35" s="31"/>
      <c r="AA35" s="31" t="str">
        <f>"- dotations aux provisions*"</f>
        <v>- dotations aux provisions*</v>
      </c>
      <c r="AB35" s="31"/>
      <c r="AC35" s="96"/>
      <c r="AD35" s="113" t="s">
        <v>144</v>
      </c>
      <c r="AE35" s="117">
        <f>[1]Page3!AE35</f>
        <v>0</v>
      </c>
      <c r="AF35" s="117">
        <f>[1]Page3!AF35</f>
        <v>0</v>
      </c>
      <c r="AH35" s="28"/>
      <c r="AI35" s="113"/>
      <c r="AJ35" s="31" t="s">
        <v>143</v>
      </c>
      <c r="AK35" s="31"/>
      <c r="AL35" s="31" t="str">
        <f>"- dotations aux provisions*"</f>
        <v>- dotations aux provisions*</v>
      </c>
      <c r="AM35" s="31"/>
      <c r="AN35" s="96"/>
      <c r="AO35" s="113" t="s">
        <v>144</v>
      </c>
      <c r="AP35" s="117">
        <f>[1]Page3!AP35</f>
        <v>0</v>
      </c>
      <c r="AQ35" s="117">
        <f>[1]Page3!AQ35</f>
        <v>0</v>
      </c>
    </row>
    <row r="36" spans="1:43" ht="17" thickBot="1">
      <c r="A36" s="28"/>
      <c r="B36" s="113"/>
      <c r="C36" s="31" t="s">
        <v>145</v>
      </c>
      <c r="D36" s="31"/>
      <c r="E36" s="31"/>
      <c r="F36" s="31"/>
      <c r="G36" s="96"/>
      <c r="H36" s="113" t="s">
        <v>146</v>
      </c>
      <c r="I36" s="117"/>
      <c r="J36" s="117"/>
      <c r="L36" s="28"/>
      <c r="M36" s="113"/>
      <c r="N36" s="31" t="s">
        <v>145</v>
      </c>
      <c r="O36" s="31"/>
      <c r="P36" s="31"/>
      <c r="Q36" s="31"/>
      <c r="R36" s="96"/>
      <c r="S36" s="113" t="s">
        <v>146</v>
      </c>
      <c r="T36" s="117"/>
      <c r="U36" s="117"/>
      <c r="W36" s="28"/>
      <c r="X36" s="113"/>
      <c r="Y36" s="31" t="s">
        <v>145</v>
      </c>
      <c r="Z36" s="31"/>
      <c r="AA36" s="31"/>
      <c r="AB36" s="31"/>
      <c r="AC36" s="96"/>
      <c r="AD36" s="113" t="s">
        <v>146</v>
      </c>
      <c r="AE36" s="117">
        <f>[1]Page3!AE36</f>
        <v>0</v>
      </c>
      <c r="AF36" s="117">
        <f>[1]Page3!AF36</f>
        <v>0</v>
      </c>
      <c r="AH36" s="28"/>
      <c r="AI36" s="113"/>
      <c r="AJ36" s="31" t="s">
        <v>145</v>
      </c>
      <c r="AK36" s="31"/>
      <c r="AL36" s="31"/>
      <c r="AM36" s="31"/>
      <c r="AN36" s="96"/>
      <c r="AO36" s="113" t="s">
        <v>146</v>
      </c>
      <c r="AP36" s="117">
        <f>[1]Page3!AP36</f>
        <v>0</v>
      </c>
      <c r="AQ36" s="117">
        <f>[1]Page3!AQ36</f>
        <v>0</v>
      </c>
    </row>
    <row r="37" spans="1:43" ht="17" thickBot="1">
      <c r="A37" s="28"/>
      <c r="B37" s="113"/>
      <c r="C37" s="99" t="s">
        <v>147</v>
      </c>
      <c r="D37" s="100"/>
      <c r="E37" s="100"/>
      <c r="F37" s="100"/>
      <c r="G37" s="125"/>
      <c r="H37" s="113" t="s">
        <v>148</v>
      </c>
      <c r="I37" s="117"/>
      <c r="J37" s="117"/>
      <c r="L37" s="28"/>
      <c r="M37" s="113"/>
      <c r="N37" s="99" t="s">
        <v>147</v>
      </c>
      <c r="O37" s="100"/>
      <c r="P37" s="100"/>
      <c r="Q37" s="100"/>
      <c r="R37" s="125"/>
      <c r="S37" s="113" t="s">
        <v>148</v>
      </c>
      <c r="T37" s="117"/>
      <c r="U37" s="117"/>
      <c r="W37" s="28"/>
      <c r="X37" s="113"/>
      <c r="Y37" s="99" t="s">
        <v>147</v>
      </c>
      <c r="Z37" s="100"/>
      <c r="AA37" s="100"/>
      <c r="AB37" s="100"/>
      <c r="AC37" s="125"/>
      <c r="AD37" s="113" t="s">
        <v>148</v>
      </c>
      <c r="AE37" s="117">
        <f>[1]Page3!AE37</f>
        <v>0</v>
      </c>
      <c r="AF37" s="117">
        <f>[1]Page3!AF37</f>
        <v>0</v>
      </c>
      <c r="AH37" s="28"/>
      <c r="AI37" s="113"/>
      <c r="AJ37" s="99" t="s">
        <v>147</v>
      </c>
      <c r="AK37" s="100"/>
      <c r="AL37" s="100"/>
      <c r="AM37" s="100"/>
      <c r="AN37" s="125"/>
      <c r="AO37" s="113" t="s">
        <v>148</v>
      </c>
      <c r="AP37" s="117">
        <f>[1]Page3!AP37</f>
        <v>0</v>
      </c>
      <c r="AQ37" s="117">
        <f>[1]Page3!AQ37</f>
        <v>0</v>
      </c>
    </row>
    <row r="38" spans="1:43" ht="17" thickBot="1">
      <c r="A38" s="28"/>
      <c r="B38" s="113"/>
      <c r="C38" s="31" t="s">
        <v>149</v>
      </c>
      <c r="D38" s="31"/>
      <c r="E38" s="31"/>
      <c r="F38" s="31"/>
      <c r="G38" s="115"/>
      <c r="H38" s="116" t="s">
        <v>150</v>
      </c>
      <c r="I38" s="117"/>
      <c r="J38" s="117"/>
      <c r="L38" s="28"/>
      <c r="M38" s="113"/>
      <c r="N38" s="31" t="s">
        <v>149</v>
      </c>
      <c r="O38" s="31"/>
      <c r="P38" s="31"/>
      <c r="Q38" s="31"/>
      <c r="R38" s="115"/>
      <c r="S38" s="116" t="s">
        <v>150</v>
      </c>
      <c r="T38" s="117"/>
      <c r="U38" s="117"/>
      <c r="W38" s="28"/>
      <c r="X38" s="113"/>
      <c r="Y38" s="31" t="s">
        <v>149</v>
      </c>
      <c r="Z38" s="31"/>
      <c r="AA38" s="31"/>
      <c r="AB38" s="31"/>
      <c r="AC38" s="115"/>
      <c r="AD38" s="116" t="s">
        <v>150</v>
      </c>
      <c r="AE38" s="117">
        <f>[1]Page3!AE38</f>
        <v>0</v>
      </c>
      <c r="AF38" s="117">
        <f>[1]Page3!AF38</f>
        <v>0</v>
      </c>
      <c r="AH38" s="28"/>
      <c r="AI38" s="113"/>
      <c r="AJ38" s="31" t="s">
        <v>149</v>
      </c>
      <c r="AK38" s="31"/>
      <c r="AL38" s="31"/>
      <c r="AM38" s="31"/>
      <c r="AN38" s="115"/>
      <c r="AO38" s="116" t="s">
        <v>150</v>
      </c>
      <c r="AP38" s="117">
        <f>[1]Page3!AP38</f>
        <v>0</v>
      </c>
      <c r="AQ38" s="117">
        <f>[1]Page3!AQ38</f>
        <v>0</v>
      </c>
    </row>
    <row r="39" spans="1:43" s="612" customFormat="1" ht="17" thickBot="1">
      <c r="A39" s="637"/>
      <c r="B39" s="658"/>
      <c r="C39" s="659"/>
      <c r="D39" s="660"/>
      <c r="E39" s="661"/>
      <c r="F39" s="660"/>
      <c r="G39" s="662" t="s">
        <v>151</v>
      </c>
      <c r="H39" s="663" t="s">
        <v>152</v>
      </c>
      <c r="I39" s="664">
        <f>SUM(I26:I38)</f>
        <v>0</v>
      </c>
      <c r="J39" s="664">
        <f>SUM(J26:J38)</f>
        <v>0</v>
      </c>
      <c r="L39" s="637"/>
      <c r="M39" s="658"/>
      <c r="N39" s="659"/>
      <c r="O39" s="660"/>
      <c r="P39" s="661"/>
      <c r="Q39" s="660"/>
      <c r="R39" s="662" t="s">
        <v>151</v>
      </c>
      <c r="S39" s="663" t="s">
        <v>152</v>
      </c>
      <c r="T39" s="664">
        <f>SUM(T26:T38)</f>
        <v>0</v>
      </c>
      <c r="U39" s="664">
        <f>SUM(U26:U38)</f>
        <v>0</v>
      </c>
      <c r="W39" s="637"/>
      <c r="X39" s="658"/>
      <c r="Y39" s="659"/>
      <c r="Z39" s="660"/>
      <c r="AA39" s="661"/>
      <c r="AB39" s="660"/>
      <c r="AC39" s="662" t="s">
        <v>151</v>
      </c>
      <c r="AD39" s="663" t="s">
        <v>152</v>
      </c>
      <c r="AE39" s="664">
        <f>SUM(AE26:AE38)</f>
        <v>0</v>
      </c>
      <c r="AF39" s="664">
        <f>SUM(AF26:AF38)</f>
        <v>0</v>
      </c>
      <c r="AH39" s="637"/>
      <c r="AI39" s="658"/>
      <c r="AJ39" s="659"/>
      <c r="AK39" s="660"/>
      <c r="AL39" s="661"/>
      <c r="AM39" s="660"/>
      <c r="AN39" s="662" t="s">
        <v>151</v>
      </c>
      <c r="AO39" s="663" t="s">
        <v>152</v>
      </c>
      <c r="AP39" s="664">
        <f>SUM(AP26:AP38)</f>
        <v>0</v>
      </c>
      <c r="AQ39" s="664">
        <f>SUM(AQ26:AQ38)</f>
        <v>0</v>
      </c>
    </row>
    <row r="40" spans="1:43" s="612" customFormat="1" ht="17" thickBot="1">
      <c r="A40" s="713"/>
      <c r="B40" s="649"/>
      <c r="C40" s="665" t="s">
        <v>153</v>
      </c>
      <c r="D40" s="654"/>
      <c r="E40" s="654"/>
      <c r="F40" s="654"/>
      <c r="G40" s="666"/>
      <c r="H40" s="647" t="s">
        <v>154</v>
      </c>
      <c r="I40" s="648">
        <f>I25-I39</f>
        <v>0</v>
      </c>
      <c r="J40" s="648">
        <f>J25-J39</f>
        <v>0</v>
      </c>
      <c r="L40" s="713"/>
      <c r="M40" s="649"/>
      <c r="N40" s="665" t="s">
        <v>153</v>
      </c>
      <c r="O40" s="654"/>
      <c r="P40" s="654"/>
      <c r="Q40" s="654"/>
      <c r="R40" s="666"/>
      <c r="S40" s="647" t="s">
        <v>154</v>
      </c>
      <c r="T40" s="648">
        <f>T25-T39</f>
        <v>0</v>
      </c>
      <c r="U40" s="648">
        <f>U25-U39</f>
        <v>0</v>
      </c>
      <c r="W40" s="713"/>
      <c r="X40" s="649"/>
      <c r="Y40" s="665" t="s">
        <v>153</v>
      </c>
      <c r="Z40" s="654"/>
      <c r="AA40" s="654"/>
      <c r="AB40" s="654"/>
      <c r="AC40" s="666"/>
      <c r="AD40" s="647" t="s">
        <v>154</v>
      </c>
      <c r="AE40" s="648">
        <f>AE25-AE39</f>
        <v>0</v>
      </c>
      <c r="AF40" s="648">
        <f>AF25-AF39</f>
        <v>0</v>
      </c>
      <c r="AH40" s="713"/>
      <c r="AI40" s="649"/>
      <c r="AJ40" s="665" t="s">
        <v>153</v>
      </c>
      <c r="AK40" s="654"/>
      <c r="AL40" s="654"/>
      <c r="AM40" s="654"/>
      <c r="AN40" s="666"/>
      <c r="AO40" s="647" t="s">
        <v>154</v>
      </c>
      <c r="AP40" s="648">
        <f>AP25-AP39</f>
        <v>0</v>
      </c>
      <c r="AQ40" s="648">
        <f>AQ25-AQ39</f>
        <v>0</v>
      </c>
    </row>
    <row r="41" spans="1:43" ht="17" thickBot="1">
      <c r="A41" s="711"/>
      <c r="B41" s="124"/>
      <c r="C41" s="127" t="s">
        <v>155</v>
      </c>
      <c r="D41" s="128"/>
      <c r="E41" s="128"/>
      <c r="F41" s="128"/>
      <c r="G41" s="129" t="s">
        <v>156</v>
      </c>
      <c r="H41" s="124" t="s">
        <v>157</v>
      </c>
      <c r="I41" s="117"/>
      <c r="J41" s="117"/>
      <c r="L41" s="711"/>
      <c r="M41" s="124"/>
      <c r="N41" s="127" t="s">
        <v>155</v>
      </c>
      <c r="O41" s="128"/>
      <c r="P41" s="128"/>
      <c r="Q41" s="128"/>
      <c r="R41" s="129" t="s">
        <v>156</v>
      </c>
      <c r="S41" s="124" t="s">
        <v>157</v>
      </c>
      <c r="T41" s="117"/>
      <c r="U41" s="117"/>
      <c r="W41" s="711"/>
      <c r="X41" s="124"/>
      <c r="Y41" s="127" t="s">
        <v>155</v>
      </c>
      <c r="Z41" s="128"/>
      <c r="AA41" s="128"/>
      <c r="AB41" s="128"/>
      <c r="AC41" s="129" t="s">
        <v>156</v>
      </c>
      <c r="AD41" s="124" t="s">
        <v>157</v>
      </c>
      <c r="AE41" s="117">
        <f>[1]Page3!AE41</f>
        <v>0</v>
      </c>
      <c r="AF41" s="117">
        <f>[1]Page3!AF41</f>
        <v>0</v>
      </c>
      <c r="AH41" s="711"/>
      <c r="AI41" s="124"/>
      <c r="AJ41" s="127" t="s">
        <v>155</v>
      </c>
      <c r="AK41" s="128"/>
      <c r="AL41" s="128"/>
      <c r="AM41" s="128"/>
      <c r="AN41" s="129" t="s">
        <v>156</v>
      </c>
      <c r="AO41" s="124" t="s">
        <v>157</v>
      </c>
      <c r="AP41" s="117">
        <f>[1]Page3!AP41</f>
        <v>0</v>
      </c>
      <c r="AQ41" s="117">
        <f>[1]Page3!AQ41</f>
        <v>0</v>
      </c>
    </row>
    <row r="42" spans="1:43" ht="17" thickBot="1">
      <c r="A42" s="711"/>
      <c r="B42" s="113"/>
      <c r="C42" s="130" t="s">
        <v>158</v>
      </c>
      <c r="D42" s="131"/>
      <c r="E42" s="131"/>
      <c r="F42" s="131"/>
      <c r="G42" s="132" t="s">
        <v>159</v>
      </c>
      <c r="H42" s="113" t="s">
        <v>160</v>
      </c>
      <c r="I42" s="117"/>
      <c r="J42" s="117"/>
      <c r="L42" s="711"/>
      <c r="M42" s="113"/>
      <c r="N42" s="130" t="s">
        <v>158</v>
      </c>
      <c r="O42" s="131"/>
      <c r="P42" s="131"/>
      <c r="Q42" s="131"/>
      <c r="R42" s="132" t="s">
        <v>159</v>
      </c>
      <c r="S42" s="113" t="s">
        <v>160</v>
      </c>
      <c r="T42" s="117"/>
      <c r="U42" s="117"/>
      <c r="W42" s="711"/>
      <c r="X42" s="113"/>
      <c r="Y42" s="130" t="s">
        <v>158</v>
      </c>
      <c r="Z42" s="131"/>
      <c r="AA42" s="131"/>
      <c r="AB42" s="131"/>
      <c r="AC42" s="132" t="s">
        <v>159</v>
      </c>
      <c r="AD42" s="113" t="s">
        <v>160</v>
      </c>
      <c r="AE42" s="117">
        <f>[1]Page3!AE42</f>
        <v>0</v>
      </c>
      <c r="AF42" s="117">
        <f>[1]Page3!AF42</f>
        <v>0</v>
      </c>
      <c r="AH42" s="711"/>
      <c r="AI42" s="113"/>
      <c r="AJ42" s="130" t="s">
        <v>158</v>
      </c>
      <c r="AK42" s="131"/>
      <c r="AL42" s="131"/>
      <c r="AM42" s="131"/>
      <c r="AN42" s="132" t="s">
        <v>159</v>
      </c>
      <c r="AO42" s="113" t="s">
        <v>160</v>
      </c>
      <c r="AP42" s="117">
        <f>[1]Page3!AP42</f>
        <v>0</v>
      </c>
      <c r="AQ42" s="117">
        <f>[1]Page3!AQ42</f>
        <v>0</v>
      </c>
    </row>
    <row r="43" spans="1:43" ht="17" thickBot="1">
      <c r="A43" s="711"/>
      <c r="B43" s="113"/>
      <c r="C43" s="31" t="s">
        <v>161</v>
      </c>
      <c r="D43" s="31"/>
      <c r="E43" s="31"/>
      <c r="F43" s="31"/>
      <c r="G43" s="96"/>
      <c r="H43" s="113" t="s">
        <v>162</v>
      </c>
      <c r="I43" s="117"/>
      <c r="J43" s="117"/>
      <c r="L43" s="711"/>
      <c r="M43" s="113"/>
      <c r="N43" s="31" t="s">
        <v>161</v>
      </c>
      <c r="O43" s="31"/>
      <c r="P43" s="31"/>
      <c r="Q43" s="31"/>
      <c r="R43" s="96"/>
      <c r="S43" s="113" t="s">
        <v>162</v>
      </c>
      <c r="T43" s="117"/>
      <c r="U43" s="117"/>
      <c r="W43" s="711"/>
      <c r="X43" s="113"/>
      <c r="Y43" s="31" t="s">
        <v>161</v>
      </c>
      <c r="Z43" s="31"/>
      <c r="AA43" s="31"/>
      <c r="AB43" s="31"/>
      <c r="AC43" s="96"/>
      <c r="AD43" s="113" t="s">
        <v>162</v>
      </c>
      <c r="AE43" s="117">
        <f>[1]Page3!AE43</f>
        <v>0</v>
      </c>
      <c r="AF43" s="117">
        <f>[1]Page3!AF43</f>
        <v>0</v>
      </c>
      <c r="AH43" s="711"/>
      <c r="AI43" s="113"/>
      <c r="AJ43" s="31" t="s">
        <v>161</v>
      </c>
      <c r="AK43" s="31"/>
      <c r="AL43" s="31"/>
      <c r="AM43" s="31"/>
      <c r="AN43" s="96"/>
      <c r="AO43" s="113" t="s">
        <v>162</v>
      </c>
      <c r="AP43" s="117">
        <f>[1]Page3!AP43</f>
        <v>0</v>
      </c>
      <c r="AQ43" s="117">
        <f>[1]Page3!AQ43</f>
        <v>0</v>
      </c>
    </row>
    <row r="44" spans="1:43" ht="17" thickBot="1">
      <c r="A44" s="28"/>
      <c r="B44" s="113"/>
      <c r="C44" s="31" t="s">
        <v>163</v>
      </c>
      <c r="D44" s="31"/>
      <c r="E44" s="31"/>
      <c r="F44" s="31"/>
      <c r="G44" s="96"/>
      <c r="H44" s="113" t="s">
        <v>164</v>
      </c>
      <c r="I44" s="117"/>
      <c r="J44" s="117"/>
      <c r="L44" s="28"/>
      <c r="M44" s="113"/>
      <c r="N44" s="31" t="s">
        <v>163</v>
      </c>
      <c r="O44" s="31"/>
      <c r="P44" s="31"/>
      <c r="Q44" s="31"/>
      <c r="R44" s="96"/>
      <c r="S44" s="113" t="s">
        <v>164</v>
      </c>
      <c r="T44" s="117"/>
      <c r="U44" s="117"/>
      <c r="W44" s="28"/>
      <c r="X44" s="113"/>
      <c r="Y44" s="31" t="s">
        <v>163</v>
      </c>
      <c r="Z44" s="31"/>
      <c r="AA44" s="31"/>
      <c r="AB44" s="31"/>
      <c r="AC44" s="96"/>
      <c r="AD44" s="113" t="s">
        <v>164</v>
      </c>
      <c r="AE44" s="117">
        <f>[1]Page3!AE44</f>
        <v>0</v>
      </c>
      <c r="AF44" s="117">
        <f>[1]Page3!AF44</f>
        <v>0</v>
      </c>
      <c r="AH44" s="28"/>
      <c r="AI44" s="113"/>
      <c r="AJ44" s="31" t="s">
        <v>163</v>
      </c>
      <c r="AK44" s="31"/>
      <c r="AL44" s="31"/>
      <c r="AM44" s="31"/>
      <c r="AN44" s="96"/>
      <c r="AO44" s="113" t="s">
        <v>164</v>
      </c>
      <c r="AP44" s="117">
        <f>[1]Page3!AP44</f>
        <v>0</v>
      </c>
      <c r="AQ44" s="117">
        <f>[1]Page3!AQ44</f>
        <v>0</v>
      </c>
    </row>
    <row r="45" spans="1:43" ht="17" thickBot="1">
      <c r="A45" s="28"/>
      <c r="B45" s="113"/>
      <c r="C45" s="31" t="s">
        <v>165</v>
      </c>
      <c r="D45" s="31"/>
      <c r="E45" s="31"/>
      <c r="F45" s="31"/>
      <c r="G45" s="96"/>
      <c r="H45" s="113" t="s">
        <v>166</v>
      </c>
      <c r="I45" s="117"/>
      <c r="J45" s="117"/>
      <c r="L45" s="28"/>
      <c r="M45" s="113"/>
      <c r="N45" s="31" t="s">
        <v>165</v>
      </c>
      <c r="O45" s="31"/>
      <c r="P45" s="31"/>
      <c r="Q45" s="31"/>
      <c r="R45" s="96"/>
      <c r="S45" s="113" t="s">
        <v>166</v>
      </c>
      <c r="T45" s="117"/>
      <c r="U45" s="117"/>
      <c r="W45" s="28"/>
      <c r="X45" s="113"/>
      <c r="Y45" s="31" t="s">
        <v>165</v>
      </c>
      <c r="Z45" s="31"/>
      <c r="AA45" s="31"/>
      <c r="AB45" s="31"/>
      <c r="AC45" s="96"/>
      <c r="AD45" s="113" t="s">
        <v>166</v>
      </c>
      <c r="AE45" s="117">
        <f>[1]Page3!AE45</f>
        <v>0</v>
      </c>
      <c r="AF45" s="117">
        <f>[1]Page3!AF45</f>
        <v>0</v>
      </c>
      <c r="AH45" s="28"/>
      <c r="AI45" s="113"/>
      <c r="AJ45" s="31" t="s">
        <v>165</v>
      </c>
      <c r="AK45" s="31"/>
      <c r="AL45" s="31"/>
      <c r="AM45" s="31"/>
      <c r="AN45" s="96"/>
      <c r="AO45" s="113" t="s">
        <v>166</v>
      </c>
      <c r="AP45" s="117">
        <f>[1]Page3!AP45</f>
        <v>0</v>
      </c>
      <c r="AQ45" s="117">
        <f>[1]Page3!AQ45</f>
        <v>0</v>
      </c>
    </row>
    <row r="46" spans="1:43" ht="17" thickBot="1">
      <c r="A46" s="28"/>
      <c r="B46" s="113"/>
      <c r="C46" s="31" t="s">
        <v>167</v>
      </c>
      <c r="D46" s="31"/>
      <c r="E46" s="31"/>
      <c r="F46" s="31"/>
      <c r="G46" s="96"/>
      <c r="H46" s="113" t="s">
        <v>168</v>
      </c>
      <c r="I46" s="117"/>
      <c r="J46" s="117"/>
      <c r="L46" s="28"/>
      <c r="M46" s="113"/>
      <c r="N46" s="31" t="s">
        <v>167</v>
      </c>
      <c r="O46" s="31"/>
      <c r="P46" s="31"/>
      <c r="Q46" s="31"/>
      <c r="R46" s="96"/>
      <c r="S46" s="113" t="s">
        <v>168</v>
      </c>
      <c r="T46" s="117"/>
      <c r="U46" s="117"/>
      <c r="W46" s="28"/>
      <c r="X46" s="113"/>
      <c r="Y46" s="31" t="s">
        <v>167</v>
      </c>
      <c r="Z46" s="31"/>
      <c r="AA46" s="31"/>
      <c r="AB46" s="31"/>
      <c r="AC46" s="96"/>
      <c r="AD46" s="113" t="s">
        <v>168</v>
      </c>
      <c r="AE46" s="117">
        <f>[1]Page3!AE46</f>
        <v>0</v>
      </c>
      <c r="AF46" s="117">
        <f>[1]Page3!AF46</f>
        <v>0</v>
      </c>
      <c r="AH46" s="28"/>
      <c r="AI46" s="113"/>
      <c r="AJ46" s="31" t="s">
        <v>167</v>
      </c>
      <c r="AK46" s="31"/>
      <c r="AL46" s="31"/>
      <c r="AM46" s="31"/>
      <c r="AN46" s="96"/>
      <c r="AO46" s="113" t="s">
        <v>168</v>
      </c>
      <c r="AP46" s="117">
        <f>[1]Page3!AP46</f>
        <v>0</v>
      </c>
      <c r="AQ46" s="117">
        <f>[1]Page3!AQ46</f>
        <v>0</v>
      </c>
    </row>
    <row r="47" spans="1:43" ht="17" thickBot="1">
      <c r="A47" s="28"/>
      <c r="B47" s="113"/>
      <c r="C47" s="31" t="s">
        <v>169</v>
      </c>
      <c r="D47" s="31"/>
      <c r="E47" s="31"/>
      <c r="F47" s="31"/>
      <c r="G47" s="96"/>
      <c r="H47" s="113" t="s">
        <v>170</v>
      </c>
      <c r="I47" s="117"/>
      <c r="J47" s="117"/>
      <c r="L47" s="28"/>
      <c r="M47" s="113"/>
      <c r="N47" s="31" t="s">
        <v>169</v>
      </c>
      <c r="O47" s="31"/>
      <c r="P47" s="31"/>
      <c r="Q47" s="31"/>
      <c r="R47" s="96"/>
      <c r="S47" s="113" t="s">
        <v>170</v>
      </c>
      <c r="T47" s="117"/>
      <c r="U47" s="117"/>
      <c r="W47" s="28"/>
      <c r="X47" s="113"/>
      <c r="Y47" s="31" t="s">
        <v>169</v>
      </c>
      <c r="Z47" s="31"/>
      <c r="AA47" s="31"/>
      <c r="AB47" s="31"/>
      <c r="AC47" s="96"/>
      <c r="AD47" s="113" t="s">
        <v>170</v>
      </c>
      <c r="AE47" s="117">
        <f>[1]Page3!AE47</f>
        <v>0</v>
      </c>
      <c r="AF47" s="117">
        <f>[1]Page3!AF47</f>
        <v>0</v>
      </c>
      <c r="AH47" s="28"/>
      <c r="AI47" s="113"/>
      <c r="AJ47" s="31" t="s">
        <v>169</v>
      </c>
      <c r="AK47" s="31"/>
      <c r="AL47" s="31"/>
      <c r="AM47" s="31"/>
      <c r="AN47" s="96"/>
      <c r="AO47" s="113" t="s">
        <v>170</v>
      </c>
      <c r="AP47" s="117">
        <f>[1]Page3!AP47</f>
        <v>0</v>
      </c>
      <c r="AQ47" s="117">
        <f>[1]Page3!AQ47</f>
        <v>0</v>
      </c>
    </row>
    <row r="48" spans="1:43" ht="17" thickBot="1">
      <c r="A48" s="28"/>
      <c r="B48" s="113"/>
      <c r="C48" s="31" t="s">
        <v>171</v>
      </c>
      <c r="D48" s="31"/>
      <c r="E48" s="31"/>
      <c r="F48" s="31"/>
      <c r="G48" s="31"/>
      <c r="H48" s="118" t="s">
        <v>172</v>
      </c>
      <c r="I48" s="117"/>
      <c r="J48" s="117"/>
      <c r="L48" s="28"/>
      <c r="M48" s="113"/>
      <c r="N48" s="31" t="s">
        <v>171</v>
      </c>
      <c r="O48" s="31"/>
      <c r="P48" s="31"/>
      <c r="Q48" s="31"/>
      <c r="R48" s="31"/>
      <c r="S48" s="118" t="s">
        <v>172</v>
      </c>
      <c r="T48" s="117"/>
      <c r="U48" s="117"/>
      <c r="W48" s="28"/>
      <c r="X48" s="113"/>
      <c r="Y48" s="31" t="s">
        <v>171</v>
      </c>
      <c r="Z48" s="31"/>
      <c r="AA48" s="31"/>
      <c r="AB48" s="31"/>
      <c r="AC48" s="31"/>
      <c r="AD48" s="118" t="s">
        <v>172</v>
      </c>
      <c r="AE48" s="117">
        <f>[1]Page3!AE48</f>
        <v>0</v>
      </c>
      <c r="AF48" s="117">
        <f>[1]Page3!AF48</f>
        <v>0</v>
      </c>
      <c r="AH48" s="28"/>
      <c r="AI48" s="113"/>
      <c r="AJ48" s="31" t="s">
        <v>171</v>
      </c>
      <c r="AK48" s="31"/>
      <c r="AL48" s="31"/>
      <c r="AM48" s="31"/>
      <c r="AN48" s="31"/>
      <c r="AO48" s="118" t="s">
        <v>172</v>
      </c>
      <c r="AP48" s="117">
        <f>[1]Page3!AP48</f>
        <v>0</v>
      </c>
      <c r="AQ48" s="117">
        <f>[1]Page3!AQ48</f>
        <v>0</v>
      </c>
    </row>
    <row r="49" spans="1:43" s="612" customFormat="1" ht="17" thickBot="1">
      <c r="A49" s="712"/>
      <c r="B49" s="652"/>
      <c r="C49" s="668"/>
      <c r="D49" s="654"/>
      <c r="E49" s="654"/>
      <c r="F49" s="654"/>
      <c r="G49" s="669" t="s">
        <v>173</v>
      </c>
      <c r="H49" s="647" t="s">
        <v>174</v>
      </c>
      <c r="I49" s="651">
        <f>SUM(I43:I48)</f>
        <v>0</v>
      </c>
      <c r="J49" s="651">
        <f>SUM(J43:J48)</f>
        <v>0</v>
      </c>
      <c r="L49" s="712"/>
      <c r="M49" s="652"/>
      <c r="N49" s="668"/>
      <c r="O49" s="654"/>
      <c r="P49" s="654"/>
      <c r="Q49" s="654"/>
      <c r="R49" s="669" t="s">
        <v>173</v>
      </c>
      <c r="S49" s="647" t="s">
        <v>174</v>
      </c>
      <c r="T49" s="651">
        <f>SUM(T43:T48)</f>
        <v>0</v>
      </c>
      <c r="U49" s="651">
        <f>SUM(U43:U48)</f>
        <v>0</v>
      </c>
      <c r="W49" s="712"/>
      <c r="X49" s="652"/>
      <c r="Y49" s="668"/>
      <c r="Z49" s="654"/>
      <c r="AA49" s="654"/>
      <c r="AB49" s="654"/>
      <c r="AC49" s="669" t="s">
        <v>173</v>
      </c>
      <c r="AD49" s="647" t="s">
        <v>174</v>
      </c>
      <c r="AE49" s="651">
        <f>SUM(AE43:AE48)</f>
        <v>0</v>
      </c>
      <c r="AF49" s="651">
        <f>SUM(AF43:AF48)</f>
        <v>0</v>
      </c>
      <c r="AH49" s="712"/>
      <c r="AI49" s="652"/>
      <c r="AJ49" s="668"/>
      <c r="AK49" s="654"/>
      <c r="AL49" s="654"/>
      <c r="AM49" s="654"/>
      <c r="AN49" s="669" t="s">
        <v>173</v>
      </c>
      <c r="AO49" s="647" t="s">
        <v>174</v>
      </c>
      <c r="AP49" s="651">
        <f>SUM(AP43:AP48)</f>
        <v>0</v>
      </c>
      <c r="AQ49" s="651">
        <f>SUM(AQ43:AQ48)</f>
        <v>0</v>
      </c>
    </row>
    <row r="50" spans="1:43" ht="17" thickBot="1">
      <c r="A50" s="28"/>
      <c r="B50" s="113"/>
      <c r="C50" s="31" t="s">
        <v>175</v>
      </c>
      <c r="D50" s="31"/>
      <c r="E50" s="31"/>
      <c r="F50" s="31"/>
      <c r="G50" s="119"/>
      <c r="H50" s="124" t="s">
        <v>176</v>
      </c>
      <c r="I50" s="117">
        <f>[1]Page3!I50</f>
        <v>0</v>
      </c>
      <c r="J50" s="117"/>
      <c r="L50" s="28"/>
      <c r="M50" s="113"/>
      <c r="N50" s="31" t="s">
        <v>175</v>
      </c>
      <c r="O50" s="31"/>
      <c r="P50" s="31"/>
      <c r="Q50" s="31"/>
      <c r="R50" s="119"/>
      <c r="S50" s="124" t="s">
        <v>176</v>
      </c>
      <c r="T50" s="117"/>
      <c r="U50" s="117"/>
      <c r="W50" s="28"/>
      <c r="X50" s="113"/>
      <c r="Y50" s="31" t="s">
        <v>175</v>
      </c>
      <c r="Z50" s="31"/>
      <c r="AA50" s="31"/>
      <c r="AB50" s="31"/>
      <c r="AC50" s="119"/>
      <c r="AD50" s="124" t="s">
        <v>176</v>
      </c>
      <c r="AE50" s="117">
        <f>[1]Page3!AE50</f>
        <v>0</v>
      </c>
      <c r="AF50" s="117">
        <f>[1]Page3!AF50</f>
        <v>0</v>
      </c>
      <c r="AH50" s="28"/>
      <c r="AI50" s="113"/>
      <c r="AJ50" s="31" t="s">
        <v>175</v>
      </c>
      <c r="AK50" s="31"/>
      <c r="AL50" s="31"/>
      <c r="AM50" s="31"/>
      <c r="AN50" s="119"/>
      <c r="AO50" s="124" t="s">
        <v>176</v>
      </c>
      <c r="AP50" s="117">
        <f>[1]Page3!AP50</f>
        <v>0</v>
      </c>
      <c r="AQ50" s="117">
        <f>[1]Page3!AQ50</f>
        <v>0</v>
      </c>
    </row>
    <row r="51" spans="1:43" ht="17" thickBot="1">
      <c r="A51" s="28"/>
      <c r="B51" s="113"/>
      <c r="C51" s="31" t="s">
        <v>177</v>
      </c>
      <c r="D51" s="31"/>
      <c r="E51" s="31"/>
      <c r="F51" s="31"/>
      <c r="G51" s="96"/>
      <c r="H51" s="113" t="s">
        <v>178</v>
      </c>
      <c r="I51" s="117">
        <f>[1]Page3!I51</f>
        <v>0</v>
      </c>
      <c r="J51" s="117">
        <f>[1]Page3!J51</f>
        <v>0</v>
      </c>
      <c r="L51" s="28"/>
      <c r="M51" s="113"/>
      <c r="N51" s="31" t="s">
        <v>177</v>
      </c>
      <c r="O51" s="31"/>
      <c r="P51" s="31"/>
      <c r="Q51" s="31"/>
      <c r="R51" s="96"/>
      <c r="S51" s="113" t="s">
        <v>178</v>
      </c>
      <c r="T51" s="117"/>
      <c r="U51" s="117"/>
      <c r="W51" s="28"/>
      <c r="X51" s="113"/>
      <c r="Y51" s="31" t="s">
        <v>177</v>
      </c>
      <c r="Z51" s="31"/>
      <c r="AA51" s="31"/>
      <c r="AB51" s="31"/>
      <c r="AC51" s="96"/>
      <c r="AD51" s="113" t="s">
        <v>178</v>
      </c>
      <c r="AE51" s="117">
        <f>[1]Page3!AE51</f>
        <v>0</v>
      </c>
      <c r="AF51" s="117">
        <f>[1]Page3!AF51</f>
        <v>0</v>
      </c>
      <c r="AH51" s="28"/>
      <c r="AI51" s="113"/>
      <c r="AJ51" s="31" t="s">
        <v>177</v>
      </c>
      <c r="AK51" s="31"/>
      <c r="AL51" s="31"/>
      <c r="AM51" s="31"/>
      <c r="AN51" s="96"/>
      <c r="AO51" s="113" t="s">
        <v>178</v>
      </c>
      <c r="AP51" s="117">
        <f>[1]Page3!AP51</f>
        <v>0</v>
      </c>
      <c r="AQ51" s="117">
        <f>[1]Page3!AQ51</f>
        <v>0</v>
      </c>
    </row>
    <row r="52" spans="1:43" ht="17" thickBot="1">
      <c r="A52" s="28"/>
      <c r="B52" s="113"/>
      <c r="C52" s="31" t="s">
        <v>179</v>
      </c>
      <c r="D52" s="31"/>
      <c r="E52" s="31"/>
      <c r="F52" s="31"/>
      <c r="G52" s="96"/>
      <c r="H52" s="113" t="s">
        <v>180</v>
      </c>
      <c r="I52" s="117">
        <f>[1]Page3!I52</f>
        <v>0</v>
      </c>
      <c r="J52" s="117">
        <f>[1]Page3!J52</f>
        <v>0</v>
      </c>
      <c r="L52" s="28"/>
      <c r="M52" s="113"/>
      <c r="N52" s="31" t="s">
        <v>179</v>
      </c>
      <c r="O52" s="31"/>
      <c r="P52" s="31"/>
      <c r="Q52" s="31"/>
      <c r="R52" s="96"/>
      <c r="S52" s="113" t="s">
        <v>180</v>
      </c>
      <c r="T52" s="117"/>
      <c r="U52" s="117"/>
      <c r="W52" s="28"/>
      <c r="X52" s="113"/>
      <c r="Y52" s="31" t="s">
        <v>179</v>
      </c>
      <c r="Z52" s="31"/>
      <c r="AA52" s="31"/>
      <c r="AB52" s="31"/>
      <c r="AC52" s="96"/>
      <c r="AD52" s="113" t="s">
        <v>180</v>
      </c>
      <c r="AE52" s="117">
        <f>[1]Page3!AE52</f>
        <v>0</v>
      </c>
      <c r="AF52" s="117">
        <f>[1]Page3!AF52</f>
        <v>0</v>
      </c>
      <c r="AH52" s="28"/>
      <c r="AI52" s="113"/>
      <c r="AJ52" s="31" t="s">
        <v>179</v>
      </c>
      <c r="AK52" s="31"/>
      <c r="AL52" s="31"/>
      <c r="AM52" s="31"/>
      <c r="AN52" s="96"/>
      <c r="AO52" s="113" t="s">
        <v>180</v>
      </c>
      <c r="AP52" s="117">
        <f>[1]Page3!AP52</f>
        <v>0</v>
      </c>
      <c r="AQ52" s="117">
        <f>[1]Page3!AQ52</f>
        <v>0</v>
      </c>
    </row>
    <row r="53" spans="1:43" ht="17" thickBot="1">
      <c r="A53" s="28"/>
      <c r="B53" s="113"/>
      <c r="C53" s="31" t="s">
        <v>181</v>
      </c>
      <c r="D53" s="31"/>
      <c r="E53" s="31"/>
      <c r="F53" s="31"/>
      <c r="G53" s="115"/>
      <c r="H53" s="116" t="s">
        <v>182</v>
      </c>
      <c r="I53" s="117">
        <f>[1]Page3!I53</f>
        <v>0</v>
      </c>
      <c r="J53" s="117">
        <f>[1]Page3!J53</f>
        <v>0</v>
      </c>
      <c r="L53" s="28"/>
      <c r="M53" s="113"/>
      <c r="N53" s="31" t="s">
        <v>181</v>
      </c>
      <c r="O53" s="31"/>
      <c r="P53" s="31"/>
      <c r="Q53" s="31"/>
      <c r="R53" s="115"/>
      <c r="S53" s="116" t="s">
        <v>182</v>
      </c>
      <c r="T53" s="117"/>
      <c r="U53" s="117"/>
      <c r="W53" s="28"/>
      <c r="X53" s="113"/>
      <c r="Y53" s="31" t="s">
        <v>181</v>
      </c>
      <c r="Z53" s="31"/>
      <c r="AA53" s="31"/>
      <c r="AB53" s="31"/>
      <c r="AC53" s="115"/>
      <c r="AD53" s="116" t="s">
        <v>182</v>
      </c>
      <c r="AE53" s="117">
        <f>[1]Page3!AE53</f>
        <v>0</v>
      </c>
      <c r="AF53" s="117">
        <f>[1]Page3!AF53</f>
        <v>0</v>
      </c>
      <c r="AH53" s="28"/>
      <c r="AI53" s="113"/>
      <c r="AJ53" s="31" t="s">
        <v>181</v>
      </c>
      <c r="AK53" s="31"/>
      <c r="AL53" s="31"/>
      <c r="AM53" s="31"/>
      <c r="AN53" s="115"/>
      <c r="AO53" s="116" t="s">
        <v>182</v>
      </c>
      <c r="AP53" s="117">
        <f>[1]Page3!AP53</f>
        <v>0</v>
      </c>
      <c r="AQ53" s="117">
        <f>[1]Page3!AQ53</f>
        <v>0</v>
      </c>
    </row>
    <row r="54" spans="1:43" s="612" customFormat="1" ht="17" thickBot="1">
      <c r="A54" s="637"/>
      <c r="B54" s="670"/>
      <c r="C54" s="655"/>
      <c r="D54" s="654"/>
      <c r="E54" s="654"/>
      <c r="F54" s="654"/>
      <c r="G54" s="671" t="s">
        <v>183</v>
      </c>
      <c r="H54" s="657" t="s">
        <v>184</v>
      </c>
      <c r="I54" s="667">
        <f>SUM(I50:I53)</f>
        <v>0</v>
      </c>
      <c r="J54" s="667">
        <f>SUM(J50:J53)</f>
        <v>0</v>
      </c>
      <c r="L54" s="637"/>
      <c r="M54" s="670"/>
      <c r="N54" s="655"/>
      <c r="O54" s="654"/>
      <c r="P54" s="654"/>
      <c r="Q54" s="654"/>
      <c r="R54" s="671" t="s">
        <v>183</v>
      </c>
      <c r="S54" s="657" t="s">
        <v>184</v>
      </c>
      <c r="T54" s="667">
        <f>SUM(T50:T53)</f>
        <v>0</v>
      </c>
      <c r="U54" s="714">
        <f>SUM(U50:U53)</f>
        <v>0</v>
      </c>
      <c r="W54" s="637"/>
      <c r="X54" s="670"/>
      <c r="Y54" s="655"/>
      <c r="Z54" s="654"/>
      <c r="AA54" s="654"/>
      <c r="AB54" s="654"/>
      <c r="AC54" s="671" t="s">
        <v>183</v>
      </c>
      <c r="AD54" s="657" t="s">
        <v>184</v>
      </c>
      <c r="AE54" s="667">
        <f>SUM(AE50:AE53)</f>
        <v>0</v>
      </c>
      <c r="AF54" s="714">
        <f>SUM(AF50:AF53)</f>
        <v>0</v>
      </c>
      <c r="AH54" s="637"/>
      <c r="AI54" s="670"/>
      <c r="AJ54" s="655"/>
      <c r="AK54" s="654"/>
      <c r="AL54" s="654"/>
      <c r="AM54" s="654"/>
      <c r="AN54" s="671" t="s">
        <v>183</v>
      </c>
      <c r="AO54" s="657" t="s">
        <v>184</v>
      </c>
      <c r="AP54" s="667">
        <f>SUM(AP50:AP53)</f>
        <v>0</v>
      </c>
      <c r="AQ54" s="714">
        <f>SUM(AQ50:AQ53)</f>
        <v>0</v>
      </c>
    </row>
    <row r="55" spans="1:43" s="612" customFormat="1" ht="17" thickBot="1">
      <c r="A55" s="713"/>
      <c r="B55" s="654"/>
      <c r="C55" s="672" t="s">
        <v>185</v>
      </c>
      <c r="D55" s="673"/>
      <c r="E55" s="673"/>
      <c r="F55" s="673"/>
      <c r="G55" s="674"/>
      <c r="H55" s="675" t="s">
        <v>186</v>
      </c>
      <c r="I55" s="676">
        <f>I49-I54</f>
        <v>0</v>
      </c>
      <c r="J55" s="676">
        <f>J49-J54</f>
        <v>0</v>
      </c>
      <c r="L55" s="713"/>
      <c r="M55" s="654"/>
      <c r="N55" s="672" t="s">
        <v>185</v>
      </c>
      <c r="O55" s="673"/>
      <c r="P55" s="673"/>
      <c r="Q55" s="673"/>
      <c r="R55" s="674"/>
      <c r="S55" s="675" t="s">
        <v>186</v>
      </c>
      <c r="T55" s="676">
        <f>T49-T54</f>
        <v>0</v>
      </c>
      <c r="U55" s="715">
        <f>U49-U54</f>
        <v>0</v>
      </c>
      <c r="W55" s="713"/>
      <c r="X55" s="654"/>
      <c r="Y55" s="672" t="s">
        <v>185</v>
      </c>
      <c r="Z55" s="673"/>
      <c r="AA55" s="673"/>
      <c r="AB55" s="673"/>
      <c r="AC55" s="674"/>
      <c r="AD55" s="675" t="s">
        <v>186</v>
      </c>
      <c r="AE55" s="676">
        <f>AE49-AE54</f>
        <v>0</v>
      </c>
      <c r="AF55" s="715">
        <f>AF49-AF54</f>
        <v>0</v>
      </c>
      <c r="AH55" s="713"/>
      <c r="AI55" s="654"/>
      <c r="AJ55" s="672" t="s">
        <v>185</v>
      </c>
      <c r="AK55" s="673"/>
      <c r="AL55" s="673"/>
      <c r="AM55" s="673"/>
      <c r="AN55" s="674"/>
      <c r="AO55" s="675" t="s">
        <v>186</v>
      </c>
      <c r="AP55" s="676">
        <f>AP49-AP54</f>
        <v>0</v>
      </c>
      <c r="AQ55" s="715">
        <f>AQ49-AQ54</f>
        <v>0</v>
      </c>
    </row>
    <row r="56" spans="1:43" s="612" customFormat="1" ht="17" thickBot="1">
      <c r="A56" s="716" t="s">
        <v>3</v>
      </c>
      <c r="B56" s="717"/>
      <c r="C56" s="718" t="s">
        <v>187</v>
      </c>
      <c r="D56" s="717"/>
      <c r="E56" s="717"/>
      <c r="F56" s="717"/>
      <c r="G56" s="719"/>
      <c r="H56" s="720" t="s">
        <v>188</v>
      </c>
      <c r="I56" s="721">
        <f>I25-I39+I41-I42+I49-I54</f>
        <v>0</v>
      </c>
      <c r="J56" s="721">
        <f>J25-J39+J41-J42+J49-J54</f>
        <v>0</v>
      </c>
      <c r="L56" s="716" t="s">
        <v>3</v>
      </c>
      <c r="M56" s="717"/>
      <c r="N56" s="718" t="s">
        <v>187</v>
      </c>
      <c r="O56" s="717"/>
      <c r="P56" s="717"/>
      <c r="Q56" s="717"/>
      <c r="R56" s="719"/>
      <c r="S56" s="720" t="s">
        <v>188</v>
      </c>
      <c r="T56" s="721">
        <f>T25-T39+T41-T42+T49-T54</f>
        <v>0</v>
      </c>
      <c r="U56" s="722">
        <f>U25-U39+U41-U42+U49-U54</f>
        <v>0</v>
      </c>
      <c r="W56" s="716" t="s">
        <v>3</v>
      </c>
      <c r="X56" s="717"/>
      <c r="Y56" s="718" t="s">
        <v>187</v>
      </c>
      <c r="Z56" s="717"/>
      <c r="AA56" s="717"/>
      <c r="AB56" s="717"/>
      <c r="AC56" s="719"/>
      <c r="AD56" s="720" t="s">
        <v>188</v>
      </c>
      <c r="AE56" s="721">
        <f>AE25-AE39+AE41-AE42+AE49-AE54</f>
        <v>0</v>
      </c>
      <c r="AF56" s="722">
        <f>AF25-AF39+AF41-AF42+AF49-AF54</f>
        <v>0</v>
      </c>
      <c r="AH56" s="716" t="s">
        <v>3</v>
      </c>
      <c r="AI56" s="717"/>
      <c r="AJ56" s="718" t="s">
        <v>187</v>
      </c>
      <c r="AK56" s="717"/>
      <c r="AL56" s="717"/>
      <c r="AM56" s="717"/>
      <c r="AN56" s="719"/>
      <c r="AO56" s="720" t="s">
        <v>188</v>
      </c>
      <c r="AP56" s="721">
        <f>AP25-AP39+AP41-AP42+AP49-AP54</f>
        <v>0</v>
      </c>
      <c r="AQ56" s="722">
        <f>AQ25-AQ39+AQ41-AQ42+AQ49-AQ54</f>
        <v>0</v>
      </c>
    </row>
    <row r="57" spans="1:43">
      <c r="A57" s="60"/>
      <c r="B57" s="60"/>
      <c r="C57" s="1" t="s">
        <v>189</v>
      </c>
      <c r="D57" s="1"/>
      <c r="E57" s="86"/>
      <c r="F57" s="1"/>
      <c r="G57" s="1"/>
      <c r="H57" s="1"/>
      <c r="I57" s="1"/>
      <c r="J57" s="1"/>
      <c r="L57" s="60"/>
      <c r="M57" s="60"/>
      <c r="N57" s="1" t="s">
        <v>189</v>
      </c>
      <c r="O57" s="1"/>
      <c r="P57" s="86"/>
      <c r="Q57" s="1"/>
      <c r="R57" s="1"/>
      <c r="S57" s="1"/>
      <c r="T57" s="1"/>
      <c r="U57" s="1"/>
      <c r="W57" s="60"/>
      <c r="X57" s="60"/>
      <c r="Y57" s="1" t="s">
        <v>189</v>
      </c>
      <c r="Z57" s="1"/>
      <c r="AA57" s="86"/>
      <c r="AB57" s="1"/>
      <c r="AC57" s="1"/>
      <c r="AD57" s="1"/>
      <c r="AE57" s="1"/>
      <c r="AF57" s="1"/>
      <c r="AH57" s="60"/>
      <c r="AI57" s="60"/>
      <c r="AJ57" s="1" t="s">
        <v>189</v>
      </c>
      <c r="AK57" s="1"/>
      <c r="AL57" s="86"/>
      <c r="AM57" s="1"/>
      <c r="AN57" s="1"/>
      <c r="AO57" s="1"/>
      <c r="AP57" s="1"/>
      <c r="AQ57" s="1"/>
    </row>
  </sheetData>
  <pageMargins left="0.7" right="0.7" top="0.75" bottom="0.75" header="0.3" footer="0.3"/>
  <pageSetup paperSize="8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BF0F-B87A-F045-A9CF-1A285A084699}">
  <sheetPr>
    <pageSetUpPr fitToPage="1"/>
  </sheetPr>
  <dimension ref="A1:AQ58"/>
  <sheetViews>
    <sheetView zoomScale="112" workbookViewId="0">
      <selection activeCell="U32" sqref="U32"/>
    </sheetView>
  </sheetViews>
  <sheetFormatPr baseColWidth="10" defaultRowHeight="16"/>
  <cols>
    <col min="1" max="1" width="3.6640625" customWidth="1"/>
    <col min="2" max="2" width="2.33203125" customWidth="1"/>
    <col min="12" max="12" width="3.6640625" customWidth="1"/>
    <col min="13" max="13" width="2.33203125" customWidth="1"/>
    <col min="23" max="23" width="3.6640625" customWidth="1"/>
    <col min="24" max="24" width="2.33203125" customWidth="1"/>
    <col min="34" max="34" width="3.6640625" customWidth="1"/>
    <col min="35" max="35" width="2.33203125" customWidth="1"/>
    <col min="257" max="257" width="3.6640625" customWidth="1"/>
    <col min="258" max="258" width="2.33203125" customWidth="1"/>
    <col min="268" max="268" width="3.6640625" customWidth="1"/>
    <col min="269" max="269" width="2.33203125" customWidth="1"/>
    <col min="279" max="279" width="3.6640625" customWidth="1"/>
    <col min="280" max="280" width="2.33203125" customWidth="1"/>
    <col min="513" max="513" width="3.6640625" customWidth="1"/>
    <col min="514" max="514" width="2.33203125" customWidth="1"/>
    <col min="524" max="524" width="3.6640625" customWidth="1"/>
    <col min="525" max="525" width="2.33203125" customWidth="1"/>
    <col min="535" max="535" width="3.6640625" customWidth="1"/>
    <col min="536" max="536" width="2.33203125" customWidth="1"/>
    <col min="769" max="769" width="3.6640625" customWidth="1"/>
    <col min="770" max="770" width="2.33203125" customWidth="1"/>
    <col min="780" max="780" width="3.6640625" customWidth="1"/>
    <col min="781" max="781" width="2.33203125" customWidth="1"/>
    <col min="791" max="791" width="3.6640625" customWidth="1"/>
    <col min="792" max="792" width="2.33203125" customWidth="1"/>
    <col min="1025" max="1025" width="3.6640625" customWidth="1"/>
    <col min="1026" max="1026" width="2.33203125" customWidth="1"/>
    <col min="1036" max="1036" width="3.6640625" customWidth="1"/>
    <col min="1037" max="1037" width="2.33203125" customWidth="1"/>
    <col min="1047" max="1047" width="3.6640625" customWidth="1"/>
    <col min="1048" max="1048" width="2.33203125" customWidth="1"/>
    <col min="1281" max="1281" width="3.6640625" customWidth="1"/>
    <col min="1282" max="1282" width="2.33203125" customWidth="1"/>
    <col min="1292" max="1292" width="3.6640625" customWidth="1"/>
    <col min="1293" max="1293" width="2.33203125" customWidth="1"/>
    <col min="1303" max="1303" width="3.6640625" customWidth="1"/>
    <col min="1304" max="1304" width="2.33203125" customWidth="1"/>
    <col min="1537" max="1537" width="3.6640625" customWidth="1"/>
    <col min="1538" max="1538" width="2.33203125" customWidth="1"/>
    <col min="1548" max="1548" width="3.6640625" customWidth="1"/>
    <col min="1549" max="1549" width="2.33203125" customWidth="1"/>
    <col min="1559" max="1559" width="3.6640625" customWidth="1"/>
    <col min="1560" max="1560" width="2.33203125" customWidth="1"/>
    <col min="1793" max="1793" width="3.6640625" customWidth="1"/>
    <col min="1794" max="1794" width="2.33203125" customWidth="1"/>
    <col min="1804" max="1804" width="3.6640625" customWidth="1"/>
    <col min="1805" max="1805" width="2.33203125" customWidth="1"/>
    <col min="1815" max="1815" width="3.6640625" customWidth="1"/>
    <col min="1816" max="1816" width="2.33203125" customWidth="1"/>
    <col min="2049" max="2049" width="3.6640625" customWidth="1"/>
    <col min="2050" max="2050" width="2.33203125" customWidth="1"/>
    <col min="2060" max="2060" width="3.6640625" customWidth="1"/>
    <col min="2061" max="2061" width="2.33203125" customWidth="1"/>
    <col min="2071" max="2071" width="3.6640625" customWidth="1"/>
    <col min="2072" max="2072" width="2.33203125" customWidth="1"/>
    <col min="2305" max="2305" width="3.6640625" customWidth="1"/>
    <col min="2306" max="2306" width="2.33203125" customWidth="1"/>
    <col min="2316" max="2316" width="3.6640625" customWidth="1"/>
    <col min="2317" max="2317" width="2.33203125" customWidth="1"/>
    <col min="2327" max="2327" width="3.6640625" customWidth="1"/>
    <col min="2328" max="2328" width="2.33203125" customWidth="1"/>
    <col min="2561" max="2561" width="3.6640625" customWidth="1"/>
    <col min="2562" max="2562" width="2.33203125" customWidth="1"/>
    <col min="2572" max="2572" width="3.6640625" customWidth="1"/>
    <col min="2573" max="2573" width="2.33203125" customWidth="1"/>
    <col min="2583" max="2583" width="3.6640625" customWidth="1"/>
    <col min="2584" max="2584" width="2.33203125" customWidth="1"/>
    <col min="2817" max="2817" width="3.6640625" customWidth="1"/>
    <col min="2818" max="2818" width="2.33203125" customWidth="1"/>
    <col min="2828" max="2828" width="3.6640625" customWidth="1"/>
    <col min="2829" max="2829" width="2.33203125" customWidth="1"/>
    <col min="2839" max="2839" width="3.6640625" customWidth="1"/>
    <col min="2840" max="2840" width="2.33203125" customWidth="1"/>
    <col min="3073" max="3073" width="3.6640625" customWidth="1"/>
    <col min="3074" max="3074" width="2.33203125" customWidth="1"/>
    <col min="3084" max="3084" width="3.6640625" customWidth="1"/>
    <col min="3085" max="3085" width="2.33203125" customWidth="1"/>
    <col min="3095" max="3095" width="3.6640625" customWidth="1"/>
    <col min="3096" max="3096" width="2.33203125" customWidth="1"/>
    <col min="3329" max="3329" width="3.6640625" customWidth="1"/>
    <col min="3330" max="3330" width="2.33203125" customWidth="1"/>
    <col min="3340" max="3340" width="3.6640625" customWidth="1"/>
    <col min="3341" max="3341" width="2.33203125" customWidth="1"/>
    <col min="3351" max="3351" width="3.6640625" customWidth="1"/>
    <col min="3352" max="3352" width="2.33203125" customWidth="1"/>
    <col min="3585" max="3585" width="3.6640625" customWidth="1"/>
    <col min="3586" max="3586" width="2.33203125" customWidth="1"/>
    <col min="3596" max="3596" width="3.6640625" customWidth="1"/>
    <col min="3597" max="3597" width="2.33203125" customWidth="1"/>
    <col min="3607" max="3607" width="3.6640625" customWidth="1"/>
    <col min="3608" max="3608" width="2.33203125" customWidth="1"/>
    <col min="3841" max="3841" width="3.6640625" customWidth="1"/>
    <col min="3842" max="3842" width="2.33203125" customWidth="1"/>
    <col min="3852" max="3852" width="3.6640625" customWidth="1"/>
    <col min="3853" max="3853" width="2.33203125" customWidth="1"/>
    <col min="3863" max="3863" width="3.6640625" customWidth="1"/>
    <col min="3864" max="3864" width="2.33203125" customWidth="1"/>
    <col min="4097" max="4097" width="3.6640625" customWidth="1"/>
    <col min="4098" max="4098" width="2.33203125" customWidth="1"/>
    <col min="4108" max="4108" width="3.6640625" customWidth="1"/>
    <col min="4109" max="4109" width="2.33203125" customWidth="1"/>
    <col min="4119" max="4119" width="3.6640625" customWidth="1"/>
    <col min="4120" max="4120" width="2.33203125" customWidth="1"/>
    <col min="4353" max="4353" width="3.6640625" customWidth="1"/>
    <col min="4354" max="4354" width="2.33203125" customWidth="1"/>
    <col min="4364" max="4364" width="3.6640625" customWidth="1"/>
    <col min="4365" max="4365" width="2.33203125" customWidth="1"/>
    <col min="4375" max="4375" width="3.6640625" customWidth="1"/>
    <col min="4376" max="4376" width="2.33203125" customWidth="1"/>
    <col min="4609" max="4609" width="3.6640625" customWidth="1"/>
    <col min="4610" max="4610" width="2.33203125" customWidth="1"/>
    <col min="4620" max="4620" width="3.6640625" customWidth="1"/>
    <col min="4621" max="4621" width="2.33203125" customWidth="1"/>
    <col min="4631" max="4631" width="3.6640625" customWidth="1"/>
    <col min="4632" max="4632" width="2.33203125" customWidth="1"/>
    <col min="4865" max="4865" width="3.6640625" customWidth="1"/>
    <col min="4866" max="4866" width="2.33203125" customWidth="1"/>
    <col min="4876" max="4876" width="3.6640625" customWidth="1"/>
    <col min="4877" max="4877" width="2.33203125" customWidth="1"/>
    <col min="4887" max="4887" width="3.6640625" customWidth="1"/>
    <col min="4888" max="4888" width="2.33203125" customWidth="1"/>
    <col min="5121" max="5121" width="3.6640625" customWidth="1"/>
    <col min="5122" max="5122" width="2.33203125" customWidth="1"/>
    <col min="5132" max="5132" width="3.6640625" customWidth="1"/>
    <col min="5133" max="5133" width="2.33203125" customWidth="1"/>
    <col min="5143" max="5143" width="3.6640625" customWidth="1"/>
    <col min="5144" max="5144" width="2.33203125" customWidth="1"/>
    <col min="5377" max="5377" width="3.6640625" customWidth="1"/>
    <col min="5378" max="5378" width="2.33203125" customWidth="1"/>
    <col min="5388" max="5388" width="3.6640625" customWidth="1"/>
    <col min="5389" max="5389" width="2.33203125" customWidth="1"/>
    <col min="5399" max="5399" width="3.6640625" customWidth="1"/>
    <col min="5400" max="5400" width="2.33203125" customWidth="1"/>
    <col min="5633" max="5633" width="3.6640625" customWidth="1"/>
    <col min="5634" max="5634" width="2.33203125" customWidth="1"/>
    <col min="5644" max="5644" width="3.6640625" customWidth="1"/>
    <col min="5645" max="5645" width="2.33203125" customWidth="1"/>
    <col min="5655" max="5655" width="3.6640625" customWidth="1"/>
    <col min="5656" max="5656" width="2.33203125" customWidth="1"/>
    <col min="5889" max="5889" width="3.6640625" customWidth="1"/>
    <col min="5890" max="5890" width="2.33203125" customWidth="1"/>
    <col min="5900" max="5900" width="3.6640625" customWidth="1"/>
    <col min="5901" max="5901" width="2.33203125" customWidth="1"/>
    <col min="5911" max="5911" width="3.6640625" customWidth="1"/>
    <col min="5912" max="5912" width="2.33203125" customWidth="1"/>
    <col min="6145" max="6145" width="3.6640625" customWidth="1"/>
    <col min="6146" max="6146" width="2.33203125" customWidth="1"/>
    <col min="6156" max="6156" width="3.6640625" customWidth="1"/>
    <col min="6157" max="6157" width="2.33203125" customWidth="1"/>
    <col min="6167" max="6167" width="3.6640625" customWidth="1"/>
    <col min="6168" max="6168" width="2.33203125" customWidth="1"/>
    <col min="6401" max="6401" width="3.6640625" customWidth="1"/>
    <col min="6402" max="6402" width="2.33203125" customWidth="1"/>
    <col min="6412" max="6412" width="3.6640625" customWidth="1"/>
    <col min="6413" max="6413" width="2.33203125" customWidth="1"/>
    <col min="6423" max="6423" width="3.6640625" customWidth="1"/>
    <col min="6424" max="6424" width="2.33203125" customWidth="1"/>
    <col min="6657" max="6657" width="3.6640625" customWidth="1"/>
    <col min="6658" max="6658" width="2.33203125" customWidth="1"/>
    <col min="6668" max="6668" width="3.6640625" customWidth="1"/>
    <col min="6669" max="6669" width="2.33203125" customWidth="1"/>
    <col min="6679" max="6679" width="3.6640625" customWidth="1"/>
    <col min="6680" max="6680" width="2.33203125" customWidth="1"/>
    <col min="6913" max="6913" width="3.6640625" customWidth="1"/>
    <col min="6914" max="6914" width="2.33203125" customWidth="1"/>
    <col min="6924" max="6924" width="3.6640625" customWidth="1"/>
    <col min="6925" max="6925" width="2.33203125" customWidth="1"/>
    <col min="6935" max="6935" width="3.6640625" customWidth="1"/>
    <col min="6936" max="6936" width="2.33203125" customWidth="1"/>
    <col min="7169" max="7169" width="3.6640625" customWidth="1"/>
    <col min="7170" max="7170" width="2.33203125" customWidth="1"/>
    <col min="7180" max="7180" width="3.6640625" customWidth="1"/>
    <col min="7181" max="7181" width="2.33203125" customWidth="1"/>
    <col min="7191" max="7191" width="3.6640625" customWidth="1"/>
    <col min="7192" max="7192" width="2.33203125" customWidth="1"/>
    <col min="7425" max="7425" width="3.6640625" customWidth="1"/>
    <col min="7426" max="7426" width="2.33203125" customWidth="1"/>
    <col min="7436" max="7436" width="3.6640625" customWidth="1"/>
    <col min="7437" max="7437" width="2.33203125" customWidth="1"/>
    <col min="7447" max="7447" width="3.6640625" customWidth="1"/>
    <col min="7448" max="7448" width="2.33203125" customWidth="1"/>
    <col min="7681" max="7681" width="3.6640625" customWidth="1"/>
    <col min="7682" max="7682" width="2.33203125" customWidth="1"/>
    <col min="7692" max="7692" width="3.6640625" customWidth="1"/>
    <col min="7693" max="7693" width="2.33203125" customWidth="1"/>
    <col min="7703" max="7703" width="3.6640625" customWidth="1"/>
    <col min="7704" max="7704" width="2.33203125" customWidth="1"/>
    <col min="7937" max="7937" width="3.6640625" customWidth="1"/>
    <col min="7938" max="7938" width="2.33203125" customWidth="1"/>
    <col min="7948" max="7948" width="3.6640625" customWidth="1"/>
    <col min="7949" max="7949" width="2.33203125" customWidth="1"/>
    <col min="7959" max="7959" width="3.6640625" customWidth="1"/>
    <col min="7960" max="7960" width="2.33203125" customWidth="1"/>
    <col min="8193" max="8193" width="3.6640625" customWidth="1"/>
    <col min="8194" max="8194" width="2.33203125" customWidth="1"/>
    <col min="8204" max="8204" width="3.6640625" customWidth="1"/>
    <col min="8205" max="8205" width="2.33203125" customWidth="1"/>
    <col min="8215" max="8215" width="3.6640625" customWidth="1"/>
    <col min="8216" max="8216" width="2.33203125" customWidth="1"/>
    <col min="8449" max="8449" width="3.6640625" customWidth="1"/>
    <col min="8450" max="8450" width="2.33203125" customWidth="1"/>
    <col min="8460" max="8460" width="3.6640625" customWidth="1"/>
    <col min="8461" max="8461" width="2.33203125" customWidth="1"/>
    <col min="8471" max="8471" width="3.6640625" customWidth="1"/>
    <col min="8472" max="8472" width="2.33203125" customWidth="1"/>
    <col min="8705" max="8705" width="3.6640625" customWidth="1"/>
    <col min="8706" max="8706" width="2.33203125" customWidth="1"/>
    <col min="8716" max="8716" width="3.6640625" customWidth="1"/>
    <col min="8717" max="8717" width="2.33203125" customWidth="1"/>
    <col min="8727" max="8727" width="3.6640625" customWidth="1"/>
    <col min="8728" max="8728" width="2.33203125" customWidth="1"/>
    <col min="8961" max="8961" width="3.6640625" customWidth="1"/>
    <col min="8962" max="8962" width="2.33203125" customWidth="1"/>
    <col min="8972" max="8972" width="3.6640625" customWidth="1"/>
    <col min="8973" max="8973" width="2.33203125" customWidth="1"/>
    <col min="8983" max="8983" width="3.6640625" customWidth="1"/>
    <col min="8984" max="8984" width="2.33203125" customWidth="1"/>
    <col min="9217" max="9217" width="3.6640625" customWidth="1"/>
    <col min="9218" max="9218" width="2.33203125" customWidth="1"/>
    <col min="9228" max="9228" width="3.6640625" customWidth="1"/>
    <col min="9229" max="9229" width="2.33203125" customWidth="1"/>
    <col min="9239" max="9239" width="3.6640625" customWidth="1"/>
    <col min="9240" max="9240" width="2.33203125" customWidth="1"/>
    <col min="9473" max="9473" width="3.6640625" customWidth="1"/>
    <col min="9474" max="9474" width="2.33203125" customWidth="1"/>
    <col min="9484" max="9484" width="3.6640625" customWidth="1"/>
    <col min="9485" max="9485" width="2.33203125" customWidth="1"/>
    <col min="9495" max="9495" width="3.6640625" customWidth="1"/>
    <col min="9496" max="9496" width="2.33203125" customWidth="1"/>
    <col min="9729" max="9729" width="3.6640625" customWidth="1"/>
    <col min="9730" max="9730" width="2.33203125" customWidth="1"/>
    <col min="9740" max="9740" width="3.6640625" customWidth="1"/>
    <col min="9741" max="9741" width="2.33203125" customWidth="1"/>
    <col min="9751" max="9751" width="3.6640625" customWidth="1"/>
    <col min="9752" max="9752" width="2.33203125" customWidth="1"/>
    <col min="9985" max="9985" width="3.6640625" customWidth="1"/>
    <col min="9986" max="9986" width="2.33203125" customWidth="1"/>
    <col min="9996" max="9996" width="3.6640625" customWidth="1"/>
    <col min="9997" max="9997" width="2.33203125" customWidth="1"/>
    <col min="10007" max="10007" width="3.6640625" customWidth="1"/>
    <col min="10008" max="10008" width="2.33203125" customWidth="1"/>
    <col min="10241" max="10241" width="3.6640625" customWidth="1"/>
    <col min="10242" max="10242" width="2.33203125" customWidth="1"/>
    <col min="10252" max="10252" width="3.6640625" customWidth="1"/>
    <col min="10253" max="10253" width="2.33203125" customWidth="1"/>
    <col min="10263" max="10263" width="3.6640625" customWidth="1"/>
    <col min="10264" max="10264" width="2.33203125" customWidth="1"/>
    <col min="10497" max="10497" width="3.6640625" customWidth="1"/>
    <col min="10498" max="10498" width="2.33203125" customWidth="1"/>
    <col min="10508" max="10508" width="3.6640625" customWidth="1"/>
    <col min="10509" max="10509" width="2.33203125" customWidth="1"/>
    <col min="10519" max="10519" width="3.6640625" customWidth="1"/>
    <col min="10520" max="10520" width="2.33203125" customWidth="1"/>
    <col min="10753" max="10753" width="3.6640625" customWidth="1"/>
    <col min="10754" max="10754" width="2.33203125" customWidth="1"/>
    <col min="10764" max="10764" width="3.6640625" customWidth="1"/>
    <col min="10765" max="10765" width="2.33203125" customWidth="1"/>
    <col min="10775" max="10775" width="3.6640625" customWidth="1"/>
    <col min="10776" max="10776" width="2.33203125" customWidth="1"/>
    <col min="11009" max="11009" width="3.6640625" customWidth="1"/>
    <col min="11010" max="11010" width="2.33203125" customWidth="1"/>
    <col min="11020" max="11020" width="3.6640625" customWidth="1"/>
    <col min="11021" max="11021" width="2.33203125" customWidth="1"/>
    <col min="11031" max="11031" width="3.6640625" customWidth="1"/>
    <col min="11032" max="11032" width="2.33203125" customWidth="1"/>
    <col min="11265" max="11265" width="3.6640625" customWidth="1"/>
    <col min="11266" max="11266" width="2.33203125" customWidth="1"/>
    <col min="11276" max="11276" width="3.6640625" customWidth="1"/>
    <col min="11277" max="11277" width="2.33203125" customWidth="1"/>
    <col min="11287" max="11287" width="3.6640625" customWidth="1"/>
    <col min="11288" max="11288" width="2.33203125" customWidth="1"/>
    <col min="11521" max="11521" width="3.6640625" customWidth="1"/>
    <col min="11522" max="11522" width="2.33203125" customWidth="1"/>
    <col min="11532" max="11532" width="3.6640625" customWidth="1"/>
    <col min="11533" max="11533" width="2.33203125" customWidth="1"/>
    <col min="11543" max="11543" width="3.6640625" customWidth="1"/>
    <col min="11544" max="11544" width="2.33203125" customWidth="1"/>
    <col min="11777" max="11777" width="3.6640625" customWidth="1"/>
    <col min="11778" max="11778" width="2.33203125" customWidth="1"/>
    <col min="11788" max="11788" width="3.6640625" customWidth="1"/>
    <col min="11789" max="11789" width="2.33203125" customWidth="1"/>
    <col min="11799" max="11799" width="3.6640625" customWidth="1"/>
    <col min="11800" max="11800" width="2.33203125" customWidth="1"/>
    <col min="12033" max="12033" width="3.6640625" customWidth="1"/>
    <col min="12034" max="12034" width="2.33203125" customWidth="1"/>
    <col min="12044" max="12044" width="3.6640625" customWidth="1"/>
    <col min="12045" max="12045" width="2.33203125" customWidth="1"/>
    <col min="12055" max="12055" width="3.6640625" customWidth="1"/>
    <col min="12056" max="12056" width="2.33203125" customWidth="1"/>
    <col min="12289" max="12289" width="3.6640625" customWidth="1"/>
    <col min="12290" max="12290" width="2.33203125" customWidth="1"/>
    <col min="12300" max="12300" width="3.6640625" customWidth="1"/>
    <col min="12301" max="12301" width="2.33203125" customWidth="1"/>
    <col min="12311" max="12311" width="3.6640625" customWidth="1"/>
    <col min="12312" max="12312" width="2.33203125" customWidth="1"/>
    <col min="12545" max="12545" width="3.6640625" customWidth="1"/>
    <col min="12546" max="12546" width="2.33203125" customWidth="1"/>
    <col min="12556" max="12556" width="3.6640625" customWidth="1"/>
    <col min="12557" max="12557" width="2.33203125" customWidth="1"/>
    <col min="12567" max="12567" width="3.6640625" customWidth="1"/>
    <col min="12568" max="12568" width="2.33203125" customWidth="1"/>
    <col min="12801" max="12801" width="3.6640625" customWidth="1"/>
    <col min="12802" max="12802" width="2.33203125" customWidth="1"/>
    <col min="12812" max="12812" width="3.6640625" customWidth="1"/>
    <col min="12813" max="12813" width="2.33203125" customWidth="1"/>
    <col min="12823" max="12823" width="3.6640625" customWidth="1"/>
    <col min="12824" max="12824" width="2.33203125" customWidth="1"/>
    <col min="13057" max="13057" width="3.6640625" customWidth="1"/>
    <col min="13058" max="13058" width="2.33203125" customWidth="1"/>
    <col min="13068" max="13068" width="3.6640625" customWidth="1"/>
    <col min="13069" max="13069" width="2.33203125" customWidth="1"/>
    <col min="13079" max="13079" width="3.6640625" customWidth="1"/>
    <col min="13080" max="13080" width="2.33203125" customWidth="1"/>
    <col min="13313" max="13313" width="3.6640625" customWidth="1"/>
    <col min="13314" max="13314" width="2.33203125" customWidth="1"/>
    <col min="13324" max="13324" width="3.6640625" customWidth="1"/>
    <col min="13325" max="13325" width="2.33203125" customWidth="1"/>
    <col min="13335" max="13335" width="3.6640625" customWidth="1"/>
    <col min="13336" max="13336" width="2.33203125" customWidth="1"/>
    <col min="13569" max="13569" width="3.6640625" customWidth="1"/>
    <col min="13570" max="13570" width="2.33203125" customWidth="1"/>
    <col min="13580" max="13580" width="3.6640625" customWidth="1"/>
    <col min="13581" max="13581" width="2.33203125" customWidth="1"/>
    <col min="13591" max="13591" width="3.6640625" customWidth="1"/>
    <col min="13592" max="13592" width="2.33203125" customWidth="1"/>
    <col min="13825" max="13825" width="3.6640625" customWidth="1"/>
    <col min="13826" max="13826" width="2.33203125" customWidth="1"/>
    <col min="13836" max="13836" width="3.6640625" customWidth="1"/>
    <col min="13837" max="13837" width="2.33203125" customWidth="1"/>
    <col min="13847" max="13847" width="3.6640625" customWidth="1"/>
    <col min="13848" max="13848" width="2.33203125" customWidth="1"/>
    <col min="14081" max="14081" width="3.6640625" customWidth="1"/>
    <col min="14082" max="14082" width="2.33203125" customWidth="1"/>
    <col min="14092" max="14092" width="3.6640625" customWidth="1"/>
    <col min="14093" max="14093" width="2.33203125" customWidth="1"/>
    <col min="14103" max="14103" width="3.6640625" customWidth="1"/>
    <col min="14104" max="14104" width="2.33203125" customWidth="1"/>
    <col min="14337" max="14337" width="3.6640625" customWidth="1"/>
    <col min="14338" max="14338" width="2.33203125" customWidth="1"/>
    <col min="14348" max="14348" width="3.6640625" customWidth="1"/>
    <col min="14349" max="14349" width="2.33203125" customWidth="1"/>
    <col min="14359" max="14359" width="3.6640625" customWidth="1"/>
    <col min="14360" max="14360" width="2.33203125" customWidth="1"/>
    <col min="14593" max="14593" width="3.6640625" customWidth="1"/>
    <col min="14594" max="14594" width="2.33203125" customWidth="1"/>
    <col min="14604" max="14604" width="3.6640625" customWidth="1"/>
    <col min="14605" max="14605" width="2.33203125" customWidth="1"/>
    <col min="14615" max="14615" width="3.6640625" customWidth="1"/>
    <col min="14616" max="14616" width="2.33203125" customWidth="1"/>
    <col min="14849" max="14849" width="3.6640625" customWidth="1"/>
    <col min="14850" max="14850" width="2.33203125" customWidth="1"/>
    <col min="14860" max="14860" width="3.6640625" customWidth="1"/>
    <col min="14861" max="14861" width="2.33203125" customWidth="1"/>
    <col min="14871" max="14871" width="3.6640625" customWidth="1"/>
    <col min="14872" max="14872" width="2.33203125" customWidth="1"/>
    <col min="15105" max="15105" width="3.6640625" customWidth="1"/>
    <col min="15106" max="15106" width="2.33203125" customWidth="1"/>
    <col min="15116" max="15116" width="3.6640625" customWidth="1"/>
    <col min="15117" max="15117" width="2.33203125" customWidth="1"/>
    <col min="15127" max="15127" width="3.6640625" customWidth="1"/>
    <col min="15128" max="15128" width="2.33203125" customWidth="1"/>
    <col min="15361" max="15361" width="3.6640625" customWidth="1"/>
    <col min="15362" max="15362" width="2.33203125" customWidth="1"/>
    <col min="15372" max="15372" width="3.6640625" customWidth="1"/>
    <col min="15373" max="15373" width="2.33203125" customWidth="1"/>
    <col min="15383" max="15383" width="3.6640625" customWidth="1"/>
    <col min="15384" max="15384" width="2.33203125" customWidth="1"/>
    <col min="15617" max="15617" width="3.6640625" customWidth="1"/>
    <col min="15618" max="15618" width="2.33203125" customWidth="1"/>
    <col min="15628" max="15628" width="3.6640625" customWidth="1"/>
    <col min="15629" max="15629" width="2.33203125" customWidth="1"/>
    <col min="15639" max="15639" width="3.6640625" customWidth="1"/>
    <col min="15640" max="15640" width="2.33203125" customWidth="1"/>
    <col min="15873" max="15873" width="3.6640625" customWidth="1"/>
    <col min="15874" max="15874" width="2.33203125" customWidth="1"/>
    <col min="15884" max="15884" width="3.6640625" customWidth="1"/>
    <col min="15885" max="15885" width="2.33203125" customWidth="1"/>
    <col min="15895" max="15895" width="3.6640625" customWidth="1"/>
    <col min="15896" max="15896" width="2.33203125" customWidth="1"/>
    <col min="16129" max="16129" width="3.6640625" customWidth="1"/>
    <col min="16130" max="16130" width="2.33203125" customWidth="1"/>
    <col min="16140" max="16140" width="3.6640625" customWidth="1"/>
    <col min="16141" max="16141" width="2.33203125" customWidth="1"/>
    <col min="16151" max="16151" width="3.6640625" customWidth="1"/>
    <col min="16152" max="16152" width="2.33203125" customWidth="1"/>
  </cols>
  <sheetData>
    <row r="1" spans="1:43" ht="17" thickBot="1">
      <c r="A1" s="60"/>
      <c r="B1" s="60"/>
      <c r="C1" s="1"/>
      <c r="D1" s="1"/>
      <c r="E1" s="1"/>
      <c r="F1" s="1"/>
      <c r="G1" s="1"/>
      <c r="H1" s="1"/>
      <c r="I1" s="1"/>
      <c r="J1" s="1"/>
      <c r="L1" s="60"/>
      <c r="M1" s="60"/>
      <c r="N1" s="1"/>
      <c r="O1" s="1"/>
      <c r="P1" s="1"/>
      <c r="Q1" s="1"/>
      <c r="R1" s="1"/>
      <c r="S1" s="1"/>
      <c r="T1" s="1"/>
      <c r="U1" s="1"/>
      <c r="W1" s="60"/>
      <c r="X1" s="60"/>
      <c r="Y1" s="1"/>
      <c r="Z1" s="1"/>
      <c r="AA1" s="1"/>
      <c r="AB1" s="1"/>
      <c r="AC1" s="1"/>
      <c r="AD1" s="1"/>
      <c r="AE1" s="1"/>
      <c r="AF1" s="1"/>
      <c r="AH1" s="60"/>
      <c r="AI1" s="60"/>
      <c r="AJ1" s="1"/>
      <c r="AK1" s="1"/>
      <c r="AL1" s="1"/>
      <c r="AM1" s="1"/>
      <c r="AN1" s="1"/>
      <c r="AO1" s="1"/>
      <c r="AP1" s="1"/>
      <c r="AQ1" s="1"/>
    </row>
    <row r="2" spans="1:43" ht="17" thickBot="1">
      <c r="A2" s="1"/>
      <c r="B2" s="133"/>
      <c r="C2" s="4" t="s">
        <v>190</v>
      </c>
      <c r="D2" s="134"/>
      <c r="E2" s="135"/>
      <c r="F2" s="135"/>
      <c r="G2" s="135"/>
      <c r="H2" s="136"/>
      <c r="I2" s="86"/>
      <c r="J2" s="6" t="s">
        <v>191</v>
      </c>
      <c r="L2" s="1"/>
      <c r="M2" s="133"/>
      <c r="N2" s="4" t="s">
        <v>190</v>
      </c>
      <c r="O2" s="134"/>
      <c r="P2" s="135"/>
      <c r="Q2" s="135"/>
      <c r="R2" s="135"/>
      <c r="S2" s="136"/>
      <c r="T2" s="86"/>
      <c r="U2" s="6" t="s">
        <v>191</v>
      </c>
      <c r="W2" s="1"/>
      <c r="X2" s="133"/>
      <c r="Y2" s="4" t="s">
        <v>190</v>
      </c>
      <c r="Z2" s="134"/>
      <c r="AA2" s="135"/>
      <c r="AB2" s="135"/>
      <c r="AC2" s="135"/>
      <c r="AD2" s="136"/>
      <c r="AE2" s="86"/>
      <c r="AF2" s="6" t="s">
        <v>191</v>
      </c>
      <c r="AH2" s="1"/>
      <c r="AI2" s="133"/>
      <c r="AJ2" s="4" t="s">
        <v>190</v>
      </c>
      <c r="AK2" s="134"/>
      <c r="AL2" s="135"/>
      <c r="AM2" s="135"/>
      <c r="AN2" s="135"/>
      <c r="AO2" s="136"/>
      <c r="AP2" s="86"/>
      <c r="AQ2" s="6" t="s">
        <v>191</v>
      </c>
    </row>
    <row r="3" spans="1:43">
      <c r="A3" s="1"/>
      <c r="B3" s="1"/>
      <c r="C3" s="1"/>
      <c r="D3" s="1"/>
      <c r="E3" s="1"/>
      <c r="F3" s="1"/>
      <c r="G3" s="1"/>
      <c r="H3" s="1"/>
      <c r="I3" s="1"/>
      <c r="J3" s="6" t="s">
        <v>3</v>
      </c>
      <c r="L3" s="1"/>
      <c r="M3" s="1"/>
      <c r="N3" s="1"/>
      <c r="O3" s="1"/>
      <c r="P3" s="1"/>
      <c r="Q3" s="1"/>
      <c r="R3" s="1"/>
      <c r="S3" s="1"/>
      <c r="T3" s="1"/>
      <c r="U3" s="6" t="s">
        <v>3</v>
      </c>
      <c r="W3" s="1"/>
      <c r="X3" s="1"/>
      <c r="Y3" s="1"/>
      <c r="Z3" s="1"/>
      <c r="AA3" s="1"/>
      <c r="AB3" s="1"/>
      <c r="AC3" s="1"/>
      <c r="AD3" s="1"/>
      <c r="AE3" s="1"/>
      <c r="AF3" s="6" t="s">
        <v>3</v>
      </c>
      <c r="AH3" s="1"/>
      <c r="AI3" s="1"/>
      <c r="AJ3" s="1"/>
      <c r="AK3" s="1"/>
      <c r="AL3" s="1"/>
      <c r="AM3" s="1"/>
      <c r="AN3" s="1"/>
      <c r="AO3" s="1"/>
      <c r="AP3" s="1"/>
      <c r="AQ3" s="6" t="s">
        <v>3</v>
      </c>
    </row>
    <row r="4" spans="1:43">
      <c r="A4" s="1"/>
      <c r="B4" s="1"/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1"/>
      <c r="R4" s="1"/>
      <c r="S4" s="1"/>
      <c r="T4" s="1"/>
      <c r="U4" s="1"/>
      <c r="W4" s="1"/>
      <c r="X4" s="1"/>
      <c r="Y4" s="1"/>
      <c r="Z4" s="1"/>
      <c r="AA4" s="1"/>
      <c r="AB4" s="1"/>
      <c r="AC4" s="1"/>
      <c r="AD4" s="1"/>
      <c r="AE4" s="1"/>
      <c r="AF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7" thickBot="1">
      <c r="A5" s="1"/>
      <c r="B5" s="1"/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  <c r="AF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>
      <c r="A6" s="7"/>
      <c r="B6" s="8"/>
      <c r="C6" s="8"/>
      <c r="D6" s="8"/>
      <c r="E6" s="8"/>
      <c r="F6" s="8"/>
      <c r="G6" s="8"/>
      <c r="H6" s="8"/>
      <c r="I6" s="8"/>
      <c r="J6" s="15"/>
      <c r="L6" s="7"/>
      <c r="M6" s="8"/>
      <c r="N6" s="8"/>
      <c r="O6" s="8"/>
      <c r="P6" s="8"/>
      <c r="Q6" s="8"/>
      <c r="R6" s="8"/>
      <c r="S6" s="8"/>
      <c r="T6" s="8"/>
      <c r="U6" s="15"/>
      <c r="W6" s="7"/>
      <c r="X6" s="8"/>
      <c r="Y6" s="8"/>
      <c r="Z6" s="8"/>
      <c r="AA6" s="8"/>
      <c r="AB6" s="8"/>
      <c r="AC6" s="8"/>
      <c r="AD6" s="8"/>
      <c r="AE6" s="8"/>
      <c r="AF6" s="15"/>
      <c r="AH6" s="7"/>
      <c r="AI6" s="8"/>
      <c r="AJ6" s="8"/>
      <c r="AK6" s="8"/>
      <c r="AL6" s="8"/>
      <c r="AM6" s="8"/>
      <c r="AN6" s="8"/>
      <c r="AO6" s="8"/>
      <c r="AP6" s="8"/>
      <c r="AQ6" s="15"/>
    </row>
    <row r="7" spans="1:43">
      <c r="A7" s="11"/>
      <c r="B7" s="31"/>
      <c r="C7" s="31" t="s">
        <v>192</v>
      </c>
      <c r="E7" s="95">
        <f>Intro!D12</f>
        <v>0</v>
      </c>
      <c r="F7" s="17"/>
      <c r="G7" s="17"/>
      <c r="H7" s="31"/>
      <c r="I7" s="31"/>
      <c r="J7" s="12"/>
      <c r="L7" s="11"/>
      <c r="M7" s="31"/>
      <c r="N7" s="31" t="s">
        <v>192</v>
      </c>
      <c r="P7" s="95">
        <f>E7</f>
        <v>0</v>
      </c>
      <c r="Q7" s="17"/>
      <c r="R7" s="17"/>
      <c r="S7" s="31"/>
      <c r="T7" s="31"/>
      <c r="U7" s="12"/>
      <c r="W7" s="11"/>
      <c r="X7" s="31"/>
      <c r="Y7" s="31" t="s">
        <v>192</v>
      </c>
      <c r="AA7" s="95">
        <f>P7</f>
        <v>0</v>
      </c>
      <c r="AB7" s="17"/>
      <c r="AC7" s="17"/>
      <c r="AD7" s="31"/>
      <c r="AE7" s="31"/>
      <c r="AF7" s="12"/>
      <c r="AH7" s="11"/>
      <c r="AI7" s="31"/>
      <c r="AJ7" s="31" t="s">
        <v>192</v>
      </c>
      <c r="AL7" s="95">
        <f>AA7</f>
        <v>0</v>
      </c>
      <c r="AM7" s="17"/>
      <c r="AN7" s="17"/>
      <c r="AO7" s="31"/>
      <c r="AP7" s="31"/>
      <c r="AQ7" s="12"/>
    </row>
    <row r="8" spans="1:43" ht="9" customHeight="1">
      <c r="A8" s="11"/>
      <c r="B8" s="31"/>
      <c r="C8" s="31"/>
      <c r="D8" s="31"/>
      <c r="E8" s="31"/>
      <c r="F8" s="31"/>
      <c r="G8" s="31"/>
      <c r="H8" s="31"/>
      <c r="I8" s="31"/>
      <c r="J8" s="12"/>
      <c r="L8" s="11"/>
      <c r="M8" s="31"/>
      <c r="N8" s="31"/>
      <c r="O8" s="31"/>
      <c r="P8" s="31"/>
      <c r="Q8" s="31"/>
      <c r="R8" s="31"/>
      <c r="S8" s="31"/>
      <c r="T8" s="31"/>
      <c r="U8" s="12"/>
      <c r="W8" s="11"/>
      <c r="X8" s="31"/>
      <c r="Y8" s="31"/>
      <c r="Z8" s="31"/>
      <c r="AA8" s="31"/>
      <c r="AB8" s="31"/>
      <c r="AC8" s="31"/>
      <c r="AD8" s="31"/>
      <c r="AE8" s="31"/>
      <c r="AF8" s="12"/>
      <c r="AH8" s="11"/>
      <c r="AI8" s="31"/>
      <c r="AJ8" s="31"/>
      <c r="AK8" s="31"/>
      <c r="AL8" s="31"/>
      <c r="AM8" s="31"/>
      <c r="AN8" s="31"/>
      <c r="AO8" s="31"/>
      <c r="AP8" s="31"/>
      <c r="AQ8" s="12"/>
    </row>
    <row r="9" spans="1:43" ht="9" customHeight="1">
      <c r="A9" s="11"/>
      <c r="B9" s="31"/>
      <c r="C9" s="31"/>
      <c r="D9" s="31"/>
      <c r="E9" s="31"/>
      <c r="F9" s="31"/>
      <c r="G9" s="31"/>
      <c r="H9" s="31"/>
      <c r="I9" s="31"/>
      <c r="J9" s="12"/>
      <c r="L9" s="11"/>
      <c r="M9" s="31"/>
      <c r="N9" s="31"/>
      <c r="O9" s="31"/>
      <c r="P9" s="31"/>
      <c r="Q9" s="31"/>
      <c r="R9" s="31"/>
      <c r="S9" s="31"/>
      <c r="T9" s="31"/>
      <c r="U9" s="12"/>
      <c r="W9" s="11"/>
      <c r="X9" s="31"/>
      <c r="Y9" s="31"/>
      <c r="Z9" s="31"/>
      <c r="AA9" s="31"/>
      <c r="AB9" s="31"/>
      <c r="AC9" s="31"/>
      <c r="AD9" s="31"/>
      <c r="AE9" s="31"/>
      <c r="AF9" s="12"/>
      <c r="AH9" s="11"/>
      <c r="AI9" s="31"/>
      <c r="AJ9" s="31"/>
      <c r="AK9" s="31"/>
      <c r="AL9" s="31"/>
      <c r="AM9" s="31"/>
      <c r="AN9" s="31"/>
      <c r="AO9" s="31"/>
      <c r="AP9" s="31"/>
      <c r="AQ9" s="12"/>
    </row>
    <row r="10" spans="1:43" ht="9" customHeight="1" thickBot="1">
      <c r="A10" s="137"/>
      <c r="B10" s="82"/>
      <c r="C10" s="82"/>
      <c r="D10" s="82"/>
      <c r="E10" s="82"/>
      <c r="F10" s="82"/>
      <c r="G10" s="82"/>
      <c r="H10" s="82"/>
      <c r="I10" s="82"/>
      <c r="J10" s="138"/>
      <c r="L10" s="137"/>
      <c r="M10" s="82"/>
      <c r="N10" s="82"/>
      <c r="O10" s="82"/>
      <c r="P10" s="82"/>
      <c r="Q10" s="82"/>
      <c r="R10" s="82"/>
      <c r="S10" s="82"/>
      <c r="T10" s="82"/>
      <c r="U10" s="138"/>
      <c r="W10" s="137"/>
      <c r="X10" s="82"/>
      <c r="Y10" s="82"/>
      <c r="Z10" s="82"/>
      <c r="AA10" s="82"/>
      <c r="AB10" s="82"/>
      <c r="AC10" s="82"/>
      <c r="AD10" s="82"/>
      <c r="AE10" s="82"/>
      <c r="AF10" s="138"/>
      <c r="AH10" s="137"/>
      <c r="AI10" s="82"/>
      <c r="AJ10" s="82"/>
      <c r="AK10" s="82"/>
      <c r="AL10" s="82"/>
      <c r="AM10" s="82"/>
      <c r="AN10" s="82"/>
      <c r="AO10" s="82"/>
      <c r="AP10" s="82"/>
      <c r="AQ10" s="138"/>
    </row>
    <row r="11" spans="1:43">
      <c r="A11" s="7"/>
      <c r="B11" s="8"/>
      <c r="C11" s="8"/>
      <c r="D11" s="8"/>
      <c r="E11" s="8"/>
      <c r="F11" s="8"/>
      <c r="G11" s="13"/>
      <c r="H11" s="23"/>
      <c r="I11" s="13"/>
      <c r="J11" s="139"/>
      <c r="L11" s="7"/>
      <c r="M11" s="8"/>
      <c r="N11" s="8"/>
      <c r="O11" s="8"/>
      <c r="P11" s="8"/>
      <c r="Q11" s="8"/>
      <c r="R11" s="13"/>
      <c r="S11" s="23"/>
      <c r="T11" s="13"/>
      <c r="U11" s="139"/>
      <c r="W11" s="7"/>
      <c r="X11" s="8"/>
      <c r="Y11" s="8"/>
      <c r="Z11" s="8"/>
      <c r="AA11" s="8"/>
      <c r="AB11" s="8"/>
      <c r="AC11" s="13"/>
      <c r="AD11" s="23"/>
      <c r="AE11" s="13"/>
      <c r="AF11" s="139"/>
      <c r="AH11" s="7"/>
      <c r="AI11" s="8"/>
      <c r="AJ11" s="8"/>
      <c r="AK11" s="8"/>
      <c r="AL11" s="8"/>
      <c r="AM11" s="8"/>
      <c r="AN11" s="13"/>
      <c r="AO11" s="23"/>
      <c r="AP11" s="13"/>
      <c r="AQ11" s="139"/>
    </row>
    <row r="12" spans="1:43">
      <c r="A12" s="11"/>
      <c r="B12" s="31"/>
      <c r="C12" s="31"/>
      <c r="D12" s="31"/>
      <c r="E12" s="31"/>
      <c r="F12" s="31"/>
      <c r="G12" s="140"/>
      <c r="H12" s="141"/>
      <c r="I12" s="142">
        <f>Intro!C16</f>
        <v>44196</v>
      </c>
      <c r="J12" s="143">
        <f>Intro!E16</f>
        <v>43830</v>
      </c>
      <c r="L12" s="11"/>
      <c r="M12" s="31"/>
      <c r="N12" s="31"/>
      <c r="O12" s="31"/>
      <c r="P12" s="31"/>
      <c r="Q12" s="31"/>
      <c r="R12" s="140"/>
      <c r="S12" s="141"/>
      <c r="T12" s="142">
        <f>J12</f>
        <v>43830</v>
      </c>
      <c r="U12" s="143">
        <f>Intro!G16</f>
        <v>43465</v>
      </c>
      <c r="W12" s="11"/>
      <c r="X12" s="31"/>
      <c r="Y12" s="31"/>
      <c r="Z12" s="31"/>
      <c r="AA12" s="31"/>
      <c r="AB12" s="31"/>
      <c r="AC12" s="140"/>
      <c r="AD12" s="141"/>
      <c r="AE12" s="142">
        <f>U12</f>
        <v>43465</v>
      </c>
      <c r="AF12" s="143">
        <f>Intro!I16</f>
        <v>0</v>
      </c>
      <c r="AH12" s="11"/>
      <c r="AI12" s="31"/>
      <c r="AJ12" s="31"/>
      <c r="AK12" s="31"/>
      <c r="AL12" s="31"/>
      <c r="AM12" s="31"/>
      <c r="AN12" s="140"/>
      <c r="AO12" s="141"/>
      <c r="AP12" s="142">
        <f>AF12</f>
        <v>0</v>
      </c>
      <c r="AQ12" s="143">
        <f>Intro!K16</f>
        <v>0</v>
      </c>
    </row>
    <row r="13" spans="1:43" ht="17" thickBot="1">
      <c r="A13" s="137"/>
      <c r="B13" s="82"/>
      <c r="C13" s="82"/>
      <c r="D13" s="82"/>
      <c r="E13" s="82"/>
      <c r="F13" s="82"/>
      <c r="G13" s="144"/>
      <c r="H13" s="81"/>
      <c r="I13" s="145"/>
      <c r="J13" s="146"/>
      <c r="L13" s="137"/>
      <c r="M13" s="82"/>
      <c r="N13" s="82"/>
      <c r="O13" s="82"/>
      <c r="P13" s="82"/>
      <c r="Q13" s="82"/>
      <c r="R13" s="144"/>
      <c r="S13" s="81"/>
      <c r="T13" s="145"/>
      <c r="U13" s="146"/>
      <c r="W13" s="137"/>
      <c r="X13" s="82"/>
      <c r="Y13" s="82"/>
      <c r="Z13" s="82"/>
      <c r="AA13" s="82"/>
      <c r="AB13" s="82"/>
      <c r="AC13" s="144"/>
      <c r="AD13" s="81"/>
      <c r="AE13" s="145"/>
      <c r="AF13" s="146"/>
      <c r="AH13" s="137"/>
      <c r="AI13" s="82"/>
      <c r="AJ13" s="82"/>
      <c r="AK13" s="82"/>
      <c r="AL13" s="82"/>
      <c r="AM13" s="82"/>
      <c r="AN13" s="144"/>
      <c r="AO13" s="81"/>
      <c r="AP13" s="145"/>
      <c r="AQ13" s="146"/>
    </row>
    <row r="14" spans="1:43">
      <c r="A14" s="7"/>
      <c r="B14" s="13"/>
      <c r="C14" s="23" t="s">
        <v>193</v>
      </c>
      <c r="D14" s="8"/>
      <c r="E14" s="8"/>
      <c r="F14" s="8"/>
      <c r="G14" s="8"/>
      <c r="H14" s="68" t="s">
        <v>194</v>
      </c>
      <c r="I14" s="26">
        <f>[1]Page4!I14</f>
        <v>0</v>
      </c>
      <c r="J14" s="26">
        <f>[1]Page4!J14</f>
        <v>0</v>
      </c>
      <c r="L14" s="7"/>
      <c r="M14" s="13"/>
      <c r="N14" s="23" t="s">
        <v>193</v>
      </c>
      <c r="O14" s="8"/>
      <c r="P14" s="8"/>
      <c r="Q14" s="8"/>
      <c r="R14" s="8"/>
      <c r="S14" s="68" t="s">
        <v>194</v>
      </c>
      <c r="T14" s="26"/>
      <c r="U14" s="26"/>
      <c r="W14" s="7"/>
      <c r="X14" s="13"/>
      <c r="Y14" s="23" t="s">
        <v>193</v>
      </c>
      <c r="Z14" s="8"/>
      <c r="AA14" s="8"/>
      <c r="AB14" s="8"/>
      <c r="AC14" s="8"/>
      <c r="AD14" s="68" t="s">
        <v>194</v>
      </c>
      <c r="AE14" s="26">
        <f>[1]Page4!AE14</f>
        <v>0</v>
      </c>
      <c r="AF14" s="26">
        <f>[1]Page4!AF14</f>
        <v>0</v>
      </c>
      <c r="AH14" s="7"/>
      <c r="AI14" s="13"/>
      <c r="AJ14" s="23" t="s">
        <v>193</v>
      </c>
      <c r="AK14" s="8"/>
      <c r="AL14" s="8"/>
      <c r="AM14" s="8"/>
      <c r="AN14" s="8"/>
      <c r="AO14" s="68" t="s">
        <v>194</v>
      </c>
      <c r="AP14" s="26">
        <f>[1]Page4!AP14</f>
        <v>0</v>
      </c>
      <c r="AQ14" s="26">
        <f>[1]Page4!AQ14</f>
        <v>0</v>
      </c>
    </row>
    <row r="15" spans="1:43">
      <c r="A15" s="11"/>
      <c r="B15" s="140"/>
      <c r="C15" s="30" t="s">
        <v>195</v>
      </c>
      <c r="D15" s="31"/>
      <c r="E15" s="31"/>
      <c r="F15" s="31"/>
      <c r="G15" s="31"/>
      <c r="H15" s="74" t="s">
        <v>196</v>
      </c>
      <c r="I15" s="34"/>
      <c r="J15" s="34"/>
      <c r="L15" s="11"/>
      <c r="M15" s="140"/>
      <c r="N15" s="30" t="s">
        <v>195</v>
      </c>
      <c r="O15" s="31"/>
      <c r="P15" s="31"/>
      <c r="Q15" s="31"/>
      <c r="R15" s="31"/>
      <c r="S15" s="74" t="s">
        <v>196</v>
      </c>
      <c r="T15" s="34"/>
      <c r="U15" s="34"/>
      <c r="W15" s="11"/>
      <c r="X15" s="140"/>
      <c r="Y15" s="30" t="s">
        <v>195</v>
      </c>
      <c r="Z15" s="31"/>
      <c r="AA15" s="31"/>
      <c r="AB15" s="31"/>
      <c r="AC15" s="31"/>
      <c r="AD15" s="74" t="s">
        <v>196</v>
      </c>
      <c r="AE15" s="34">
        <f>[1]Page4!AE15</f>
        <v>0</v>
      </c>
      <c r="AF15" s="34">
        <f>[1]Page4!AF15</f>
        <v>0</v>
      </c>
      <c r="AH15" s="11"/>
      <c r="AI15" s="140"/>
      <c r="AJ15" s="30" t="s">
        <v>195</v>
      </c>
      <c r="AK15" s="31"/>
      <c r="AL15" s="31"/>
      <c r="AM15" s="31"/>
      <c r="AN15" s="31"/>
      <c r="AO15" s="74" t="s">
        <v>196</v>
      </c>
      <c r="AP15" s="34">
        <f>[1]Page4!AP15</f>
        <v>0</v>
      </c>
      <c r="AQ15" s="34">
        <f>[1]Page4!AQ15</f>
        <v>0</v>
      </c>
    </row>
    <row r="16" spans="1:43" ht="17" thickBot="1">
      <c r="A16" s="11"/>
      <c r="B16" s="140"/>
      <c r="C16" s="47" t="s">
        <v>197</v>
      </c>
      <c r="D16" s="31"/>
      <c r="E16" s="31"/>
      <c r="F16" s="31"/>
      <c r="G16" s="31"/>
      <c r="H16" s="74" t="s">
        <v>198</v>
      </c>
      <c r="I16" s="50"/>
      <c r="J16" s="50"/>
      <c r="L16" s="11"/>
      <c r="M16" s="140"/>
      <c r="N16" s="47" t="s">
        <v>197</v>
      </c>
      <c r="O16" s="31"/>
      <c r="P16" s="31"/>
      <c r="Q16" s="31"/>
      <c r="R16" s="31"/>
      <c r="S16" s="74" t="s">
        <v>198</v>
      </c>
      <c r="T16" s="50"/>
      <c r="U16" s="50"/>
      <c r="W16" s="11"/>
      <c r="X16" s="140"/>
      <c r="Y16" s="47" t="s">
        <v>197</v>
      </c>
      <c r="Z16" s="31"/>
      <c r="AA16" s="31"/>
      <c r="AB16" s="31"/>
      <c r="AC16" s="31"/>
      <c r="AD16" s="74" t="s">
        <v>198</v>
      </c>
      <c r="AE16" s="50">
        <f>[1]Page4!AE16</f>
        <v>0</v>
      </c>
      <c r="AF16" s="50">
        <f>[1]Page4!AF16</f>
        <v>0</v>
      </c>
      <c r="AH16" s="11"/>
      <c r="AI16" s="140"/>
      <c r="AJ16" s="47" t="s">
        <v>197</v>
      </c>
      <c r="AK16" s="31"/>
      <c r="AL16" s="31"/>
      <c r="AM16" s="31"/>
      <c r="AN16" s="31"/>
      <c r="AO16" s="74" t="s">
        <v>198</v>
      </c>
      <c r="AP16" s="50">
        <f>[1]Page4!AP16</f>
        <v>0</v>
      </c>
      <c r="AQ16" s="50">
        <f>[1]Page4!AQ16</f>
        <v>0</v>
      </c>
    </row>
    <row r="17" spans="1:43" s="612" customFormat="1" ht="17" thickBot="1">
      <c r="A17" s="677"/>
      <c r="B17" s="678"/>
      <c r="C17" s="679"/>
      <c r="D17" s="629"/>
      <c r="E17" s="641"/>
      <c r="F17" s="629"/>
      <c r="G17" s="680" t="s">
        <v>199</v>
      </c>
      <c r="H17" s="681" t="s">
        <v>200</v>
      </c>
      <c r="I17" s="632">
        <f>SUM(I14:I16)</f>
        <v>0</v>
      </c>
      <c r="J17" s="632">
        <f>SUM(J14:J16)</f>
        <v>0</v>
      </c>
      <c r="L17" s="677"/>
      <c r="M17" s="678"/>
      <c r="N17" s="679"/>
      <c r="O17" s="629"/>
      <c r="P17" s="641"/>
      <c r="Q17" s="629"/>
      <c r="R17" s="680" t="s">
        <v>199</v>
      </c>
      <c r="S17" s="681" t="s">
        <v>200</v>
      </c>
      <c r="T17" s="632">
        <f t="shared" ref="T17:U17" si="0">SUM(T14:T16)</f>
        <v>0</v>
      </c>
      <c r="U17" s="632">
        <f t="shared" si="0"/>
        <v>0</v>
      </c>
      <c r="W17" s="677"/>
      <c r="X17" s="678"/>
      <c r="Y17" s="679"/>
      <c r="Z17" s="629"/>
      <c r="AA17" s="641"/>
      <c r="AB17" s="629"/>
      <c r="AC17" s="680" t="s">
        <v>199</v>
      </c>
      <c r="AD17" s="681" t="s">
        <v>200</v>
      </c>
      <c r="AE17" s="632">
        <f t="shared" ref="AE17:AF17" si="1">SUM(AE14:AE16)</f>
        <v>0</v>
      </c>
      <c r="AF17" s="632">
        <f t="shared" si="1"/>
        <v>0</v>
      </c>
      <c r="AH17" s="677"/>
      <c r="AI17" s="678"/>
      <c r="AJ17" s="679"/>
      <c r="AK17" s="629"/>
      <c r="AL17" s="641"/>
      <c r="AM17" s="629"/>
      <c r="AN17" s="680" t="s">
        <v>199</v>
      </c>
      <c r="AO17" s="681" t="s">
        <v>200</v>
      </c>
      <c r="AP17" s="632">
        <f t="shared" ref="AP17:AQ17" si="2">SUM(AP14:AP16)</f>
        <v>0</v>
      </c>
      <c r="AQ17" s="632">
        <f t="shared" si="2"/>
        <v>0</v>
      </c>
    </row>
    <row r="18" spans="1:43">
      <c r="A18" s="11"/>
      <c r="B18" s="140"/>
      <c r="C18" s="54" t="s">
        <v>201</v>
      </c>
      <c r="D18" s="31"/>
      <c r="E18" s="31"/>
      <c r="F18" s="31"/>
      <c r="G18" s="31"/>
      <c r="H18" s="74" t="s">
        <v>202</v>
      </c>
      <c r="I18" s="26"/>
      <c r="J18" s="26"/>
      <c r="L18" s="11"/>
      <c r="M18" s="140"/>
      <c r="N18" s="54" t="s">
        <v>201</v>
      </c>
      <c r="O18" s="31"/>
      <c r="P18" s="31"/>
      <c r="Q18" s="31"/>
      <c r="R18" s="31"/>
      <c r="S18" s="74" t="s">
        <v>202</v>
      </c>
      <c r="T18" s="26"/>
      <c r="U18" s="26"/>
      <c r="W18" s="11"/>
      <c r="X18" s="140"/>
      <c r="Y18" s="54" t="s">
        <v>201</v>
      </c>
      <c r="Z18" s="31"/>
      <c r="AA18" s="31"/>
      <c r="AB18" s="31"/>
      <c r="AC18" s="31"/>
      <c r="AD18" s="74" t="s">
        <v>202</v>
      </c>
      <c r="AE18" s="26">
        <f>[1]Page4!AE18</f>
        <v>0</v>
      </c>
      <c r="AF18" s="26">
        <f>[1]Page4!AF18</f>
        <v>0</v>
      </c>
      <c r="AH18" s="11"/>
      <c r="AI18" s="140"/>
      <c r="AJ18" s="54" t="s">
        <v>201</v>
      </c>
      <c r="AK18" s="31"/>
      <c r="AL18" s="31"/>
      <c r="AM18" s="31"/>
      <c r="AN18" s="31"/>
      <c r="AO18" s="74" t="s">
        <v>202</v>
      </c>
      <c r="AP18" s="26">
        <f>[1]Page4!AP18</f>
        <v>0</v>
      </c>
      <c r="AQ18" s="26">
        <f>[1]Page4!AQ18</f>
        <v>0</v>
      </c>
    </row>
    <row r="19" spans="1:43">
      <c r="A19" s="11"/>
      <c r="B19" s="140"/>
      <c r="C19" s="30" t="s">
        <v>203</v>
      </c>
      <c r="D19" s="31"/>
      <c r="E19" s="31"/>
      <c r="F19" s="31"/>
      <c r="G19" s="31"/>
      <c r="H19" s="74" t="s">
        <v>204</v>
      </c>
      <c r="I19" s="34"/>
      <c r="J19" s="34"/>
      <c r="L19" s="11"/>
      <c r="M19" s="140"/>
      <c r="N19" s="30" t="s">
        <v>203</v>
      </c>
      <c r="O19" s="31"/>
      <c r="P19" s="31"/>
      <c r="Q19" s="31"/>
      <c r="R19" s="31"/>
      <c r="S19" s="74" t="s">
        <v>204</v>
      </c>
      <c r="T19" s="34"/>
      <c r="U19" s="34"/>
      <c r="W19" s="11"/>
      <c r="X19" s="140"/>
      <c r="Y19" s="30" t="s">
        <v>203</v>
      </c>
      <c r="Z19" s="31"/>
      <c r="AA19" s="31"/>
      <c r="AB19" s="31"/>
      <c r="AC19" s="31"/>
      <c r="AD19" s="74" t="s">
        <v>204</v>
      </c>
      <c r="AE19" s="34">
        <f>[1]Page4!AE19</f>
        <v>0</v>
      </c>
      <c r="AF19" s="34">
        <f>[1]Page4!AF19</f>
        <v>0</v>
      </c>
      <c r="AH19" s="11"/>
      <c r="AI19" s="140"/>
      <c r="AJ19" s="30" t="s">
        <v>203</v>
      </c>
      <c r="AK19" s="31"/>
      <c r="AL19" s="31"/>
      <c r="AM19" s="31"/>
      <c r="AN19" s="31"/>
      <c r="AO19" s="74" t="s">
        <v>204</v>
      </c>
      <c r="AP19" s="34">
        <f>[1]Page4!AP19</f>
        <v>0</v>
      </c>
      <c r="AQ19" s="34">
        <f>[1]Page4!AQ19</f>
        <v>0</v>
      </c>
    </row>
    <row r="20" spans="1:43" ht="17" thickBot="1">
      <c r="A20" s="11"/>
      <c r="B20" s="140"/>
      <c r="C20" s="47" t="s">
        <v>205</v>
      </c>
      <c r="D20" s="31"/>
      <c r="E20" s="31"/>
      <c r="F20" s="31"/>
      <c r="G20" s="31"/>
      <c r="H20" s="74" t="s">
        <v>206</v>
      </c>
      <c r="I20" s="50">
        <f>[1]Page4!I20</f>
        <v>0</v>
      </c>
      <c r="J20" s="50">
        <f>[1]Page4!J20</f>
        <v>0</v>
      </c>
      <c r="L20" s="11"/>
      <c r="M20" s="140"/>
      <c r="N20" s="47" t="s">
        <v>205</v>
      </c>
      <c r="O20" s="31"/>
      <c r="P20" s="31"/>
      <c r="Q20" s="31"/>
      <c r="R20" s="31"/>
      <c r="S20" s="74" t="s">
        <v>206</v>
      </c>
      <c r="T20" s="50"/>
      <c r="U20" s="50"/>
      <c r="W20" s="11"/>
      <c r="X20" s="140"/>
      <c r="Y20" s="47" t="s">
        <v>205</v>
      </c>
      <c r="Z20" s="31"/>
      <c r="AA20" s="31"/>
      <c r="AB20" s="31"/>
      <c r="AC20" s="31"/>
      <c r="AD20" s="74" t="s">
        <v>206</v>
      </c>
      <c r="AE20" s="50">
        <f>[1]Page4!AE20</f>
        <v>0</v>
      </c>
      <c r="AF20" s="50">
        <f>[1]Page4!AF20</f>
        <v>0</v>
      </c>
      <c r="AH20" s="11"/>
      <c r="AI20" s="140"/>
      <c r="AJ20" s="47" t="s">
        <v>205</v>
      </c>
      <c r="AK20" s="31"/>
      <c r="AL20" s="31"/>
      <c r="AM20" s="31"/>
      <c r="AN20" s="31"/>
      <c r="AO20" s="74" t="s">
        <v>206</v>
      </c>
      <c r="AP20" s="50">
        <f>[1]Page4!AP20</f>
        <v>0</v>
      </c>
      <c r="AQ20" s="50">
        <f>[1]Page4!AQ20</f>
        <v>0</v>
      </c>
    </row>
    <row r="21" spans="1:43" s="612" customFormat="1" ht="17" thickBot="1">
      <c r="A21" s="682"/>
      <c r="B21" s="683"/>
      <c r="C21" s="679"/>
      <c r="D21" s="629"/>
      <c r="E21" s="641"/>
      <c r="F21" s="629"/>
      <c r="G21" s="680" t="s">
        <v>207</v>
      </c>
      <c r="H21" s="681" t="s">
        <v>208</v>
      </c>
      <c r="I21" s="632">
        <f>SUM(I18:I20)</f>
        <v>0</v>
      </c>
      <c r="J21" s="632">
        <f>SUM(J18:J20)</f>
        <v>0</v>
      </c>
      <c r="L21" s="682"/>
      <c r="M21" s="683"/>
      <c r="N21" s="679"/>
      <c r="O21" s="629"/>
      <c r="P21" s="641"/>
      <c r="Q21" s="629"/>
      <c r="R21" s="680" t="s">
        <v>207</v>
      </c>
      <c r="S21" s="681" t="s">
        <v>208</v>
      </c>
      <c r="T21" s="632">
        <f t="shared" ref="T21:U21" si="3">SUM(T18:T20)</f>
        <v>0</v>
      </c>
      <c r="U21" s="632">
        <f t="shared" si="3"/>
        <v>0</v>
      </c>
      <c r="W21" s="682"/>
      <c r="X21" s="683"/>
      <c r="Y21" s="679"/>
      <c r="Z21" s="629"/>
      <c r="AA21" s="641"/>
      <c r="AB21" s="629"/>
      <c r="AC21" s="680" t="s">
        <v>207</v>
      </c>
      <c r="AD21" s="681" t="s">
        <v>208</v>
      </c>
      <c r="AE21" s="632">
        <f t="shared" ref="AE21:AF21" si="4">SUM(AE18:AE20)</f>
        <v>0</v>
      </c>
      <c r="AF21" s="632">
        <f t="shared" si="4"/>
        <v>0</v>
      </c>
      <c r="AH21" s="682"/>
      <c r="AI21" s="683"/>
      <c r="AJ21" s="679"/>
      <c r="AK21" s="629"/>
      <c r="AL21" s="641"/>
      <c r="AM21" s="629"/>
      <c r="AN21" s="680" t="s">
        <v>207</v>
      </c>
      <c r="AO21" s="681" t="s">
        <v>208</v>
      </c>
      <c r="AP21" s="632">
        <f t="shared" ref="AP21:AQ21" si="5">SUM(AP18:AP20)</f>
        <v>0</v>
      </c>
      <c r="AQ21" s="632">
        <f t="shared" si="5"/>
        <v>0</v>
      </c>
    </row>
    <row r="22" spans="1:43" s="612" customFormat="1" ht="17" thickBot="1">
      <c r="A22" s="679"/>
      <c r="B22" s="629"/>
      <c r="C22" s="684" t="s">
        <v>209</v>
      </c>
      <c r="D22" s="629"/>
      <c r="E22" s="629"/>
      <c r="F22" s="629"/>
      <c r="G22" s="685"/>
      <c r="H22" s="681" t="s">
        <v>210</v>
      </c>
      <c r="I22" s="632">
        <f>I17-I21</f>
        <v>0</v>
      </c>
      <c r="J22" s="632">
        <f>J17-J21</f>
        <v>0</v>
      </c>
      <c r="L22" s="679"/>
      <c r="M22" s="629"/>
      <c r="N22" s="684" t="s">
        <v>209</v>
      </c>
      <c r="O22" s="629"/>
      <c r="P22" s="629"/>
      <c r="Q22" s="629"/>
      <c r="R22" s="685"/>
      <c r="S22" s="681" t="s">
        <v>210</v>
      </c>
      <c r="T22" s="632">
        <f t="shared" ref="T22:U22" si="6">T17-T21</f>
        <v>0</v>
      </c>
      <c r="U22" s="632">
        <f t="shared" si="6"/>
        <v>0</v>
      </c>
      <c r="W22" s="679"/>
      <c r="X22" s="629"/>
      <c r="Y22" s="684" t="s">
        <v>209</v>
      </c>
      <c r="Z22" s="629"/>
      <c r="AA22" s="629"/>
      <c r="AB22" s="629"/>
      <c r="AC22" s="685"/>
      <c r="AD22" s="681" t="s">
        <v>210</v>
      </c>
      <c r="AE22" s="632">
        <f t="shared" ref="AE22:AF22" si="7">AE17-AE21</f>
        <v>0</v>
      </c>
      <c r="AF22" s="632">
        <f t="shared" si="7"/>
        <v>0</v>
      </c>
      <c r="AH22" s="679"/>
      <c r="AI22" s="629"/>
      <c r="AJ22" s="684" t="s">
        <v>209</v>
      </c>
      <c r="AK22" s="629"/>
      <c r="AL22" s="629"/>
      <c r="AM22" s="629"/>
      <c r="AN22" s="685"/>
      <c r="AO22" s="681" t="s">
        <v>210</v>
      </c>
      <c r="AP22" s="632">
        <f t="shared" ref="AP22:AQ22" si="8">AP17-AP21</f>
        <v>0</v>
      </c>
      <c r="AQ22" s="632">
        <f t="shared" si="8"/>
        <v>0</v>
      </c>
    </row>
    <row r="23" spans="1:43">
      <c r="A23" s="7"/>
      <c r="B23" s="8"/>
      <c r="C23" s="8" t="s">
        <v>211</v>
      </c>
      <c r="D23" s="8"/>
      <c r="E23" s="8"/>
      <c r="F23" s="8"/>
      <c r="G23" s="147" t="s">
        <v>212</v>
      </c>
      <c r="H23" s="68" t="s">
        <v>213</v>
      </c>
      <c r="I23" s="26">
        <f>[1]Page4!I23</f>
        <v>0</v>
      </c>
      <c r="J23" s="26">
        <f>[1]Page4!J23</f>
        <v>0</v>
      </c>
      <c r="L23" s="7"/>
      <c r="M23" s="8"/>
      <c r="N23" s="8" t="s">
        <v>211</v>
      </c>
      <c r="O23" s="8"/>
      <c r="P23" s="8"/>
      <c r="Q23" s="8"/>
      <c r="R23" s="147" t="s">
        <v>212</v>
      </c>
      <c r="S23" s="68" t="s">
        <v>213</v>
      </c>
      <c r="T23" s="26">
        <f>[1]Page4!T23</f>
        <v>0</v>
      </c>
      <c r="U23" s="26">
        <f>[1]Page4!U23</f>
        <v>0</v>
      </c>
      <c r="W23" s="7"/>
      <c r="X23" s="8"/>
      <c r="Y23" s="8" t="s">
        <v>211</v>
      </c>
      <c r="Z23" s="8"/>
      <c r="AA23" s="8"/>
      <c r="AB23" s="8"/>
      <c r="AC23" s="147" t="s">
        <v>212</v>
      </c>
      <c r="AD23" s="68" t="s">
        <v>213</v>
      </c>
      <c r="AE23" s="26">
        <f>[1]Page4!AE23</f>
        <v>0</v>
      </c>
      <c r="AF23" s="26">
        <f>[1]Page4!AF23</f>
        <v>0</v>
      </c>
      <c r="AH23" s="7"/>
      <c r="AI23" s="8"/>
      <c r="AJ23" s="8" t="s">
        <v>211</v>
      </c>
      <c r="AK23" s="8"/>
      <c r="AL23" s="8"/>
      <c r="AM23" s="8"/>
      <c r="AN23" s="147" t="s">
        <v>212</v>
      </c>
      <c r="AO23" s="68" t="s">
        <v>213</v>
      </c>
      <c r="AP23" s="26">
        <f>[1]Page4!AP23</f>
        <v>0</v>
      </c>
      <c r="AQ23" s="26">
        <f>[1]Page4!AQ23</f>
        <v>0</v>
      </c>
    </row>
    <row r="24" spans="1:43" ht="17" thickBot="1">
      <c r="A24" s="137"/>
      <c r="B24" s="82"/>
      <c r="C24" s="82" t="s">
        <v>214</v>
      </c>
      <c r="D24" s="82"/>
      <c r="E24" s="82"/>
      <c r="F24" s="82"/>
      <c r="G24" s="148" t="s">
        <v>215</v>
      </c>
      <c r="H24" s="79" t="s">
        <v>216</v>
      </c>
      <c r="I24" s="149">
        <f>[1]Page4!I24</f>
        <v>0</v>
      </c>
      <c r="J24" s="149">
        <f>[1]Page4!J24</f>
        <v>0</v>
      </c>
      <c r="L24" s="137"/>
      <c r="M24" s="82"/>
      <c r="N24" s="82" t="s">
        <v>214</v>
      </c>
      <c r="O24" s="82"/>
      <c r="P24" s="82"/>
      <c r="Q24" s="82"/>
      <c r="R24" s="148" t="s">
        <v>215</v>
      </c>
      <c r="S24" s="79" t="s">
        <v>216</v>
      </c>
      <c r="T24" s="149">
        <f>[1]Page4!T24</f>
        <v>0</v>
      </c>
      <c r="U24" s="149">
        <f>[1]Page4!U24</f>
        <v>0</v>
      </c>
      <c r="W24" s="137"/>
      <c r="X24" s="82"/>
      <c r="Y24" s="82" t="s">
        <v>214</v>
      </c>
      <c r="Z24" s="82"/>
      <c r="AA24" s="82"/>
      <c r="AB24" s="82"/>
      <c r="AC24" s="148" t="s">
        <v>215</v>
      </c>
      <c r="AD24" s="79" t="s">
        <v>216</v>
      </c>
      <c r="AE24" s="149">
        <f>[1]Page4!AE24</f>
        <v>0</v>
      </c>
      <c r="AF24" s="149">
        <f>[1]Page4!AF24</f>
        <v>0</v>
      </c>
      <c r="AH24" s="137"/>
      <c r="AI24" s="82"/>
      <c r="AJ24" s="82" t="s">
        <v>214</v>
      </c>
      <c r="AK24" s="82"/>
      <c r="AL24" s="82"/>
      <c r="AM24" s="82"/>
      <c r="AN24" s="148" t="s">
        <v>215</v>
      </c>
      <c r="AO24" s="79" t="s">
        <v>216</v>
      </c>
      <c r="AP24" s="149">
        <f>[1]Page4!AP24</f>
        <v>0</v>
      </c>
      <c r="AQ24" s="149">
        <f>[1]Page4!AQ24</f>
        <v>0</v>
      </c>
    </row>
    <row r="25" spans="1:43" s="612" customFormat="1" ht="17" thickBot="1">
      <c r="A25" s="679"/>
      <c r="B25" s="629"/>
      <c r="C25" s="629"/>
      <c r="D25" s="629"/>
      <c r="E25" s="629"/>
      <c r="F25" s="629"/>
      <c r="G25" s="680" t="s">
        <v>217</v>
      </c>
      <c r="H25" s="681" t="s">
        <v>218</v>
      </c>
      <c r="I25" s="632">
        <f>+I17+Page3!I49+Page3!I25</f>
        <v>0</v>
      </c>
      <c r="J25" s="632">
        <f>+J17+Page3!J49+Page3!J25</f>
        <v>0</v>
      </c>
      <c r="L25" s="679"/>
      <c r="M25" s="629"/>
      <c r="N25" s="629"/>
      <c r="O25" s="629"/>
      <c r="P25" s="629"/>
      <c r="Q25" s="629"/>
      <c r="R25" s="680" t="s">
        <v>217</v>
      </c>
      <c r="S25" s="681" t="s">
        <v>218</v>
      </c>
      <c r="T25" s="632">
        <f>+T17+Page3!T49+Page3!T25</f>
        <v>0</v>
      </c>
      <c r="U25" s="632">
        <f>+U17+Page3!U49+Page3!U25</f>
        <v>0</v>
      </c>
      <c r="W25" s="679"/>
      <c r="X25" s="629"/>
      <c r="Y25" s="629"/>
      <c r="Z25" s="629"/>
      <c r="AA25" s="629"/>
      <c r="AB25" s="629"/>
      <c r="AC25" s="680" t="s">
        <v>217</v>
      </c>
      <c r="AD25" s="681" t="s">
        <v>218</v>
      </c>
      <c r="AE25" s="632">
        <f>+AE17+Page3!AE49+Page3!AE25</f>
        <v>0</v>
      </c>
      <c r="AF25" s="632">
        <f>+AF17+Page3!AF49+Page3!AF25</f>
        <v>0</v>
      </c>
      <c r="AH25" s="679"/>
      <c r="AI25" s="629"/>
      <c r="AJ25" s="629"/>
      <c r="AK25" s="629"/>
      <c r="AL25" s="629"/>
      <c r="AM25" s="629"/>
      <c r="AN25" s="680" t="s">
        <v>217</v>
      </c>
      <c r="AO25" s="681" t="s">
        <v>218</v>
      </c>
      <c r="AP25" s="632">
        <f>+AP17+Page3!AP49+Page3!AP25</f>
        <v>0</v>
      </c>
      <c r="AQ25" s="632">
        <f>+AQ17+Page3!AQ49+Page3!AQ25</f>
        <v>0</v>
      </c>
    </row>
    <row r="26" spans="1:43" s="612" customFormat="1" ht="17" thickBot="1">
      <c r="A26" s="679"/>
      <c r="B26" s="629"/>
      <c r="C26" s="629"/>
      <c r="D26" s="629"/>
      <c r="E26" s="629"/>
      <c r="F26" s="629"/>
      <c r="G26" s="680" t="s">
        <v>219</v>
      </c>
      <c r="H26" s="681" t="s">
        <v>220</v>
      </c>
      <c r="I26" s="632">
        <f>+I24+I23+I21+Page3!I54+Page3!I39</f>
        <v>0</v>
      </c>
      <c r="J26" s="632">
        <f>+J24+J23+J21+Page3!J54+Page3!J39</f>
        <v>0</v>
      </c>
      <c r="L26" s="679"/>
      <c r="M26" s="629"/>
      <c r="N26" s="629"/>
      <c r="O26" s="629"/>
      <c r="P26" s="629"/>
      <c r="Q26" s="629"/>
      <c r="R26" s="680" t="s">
        <v>219</v>
      </c>
      <c r="S26" s="681" t="s">
        <v>220</v>
      </c>
      <c r="T26" s="632">
        <f>+T24+T23+T21+Page3!T54+Page3!T39</f>
        <v>0</v>
      </c>
      <c r="U26" s="632">
        <f>+U24+U23+U21+Page3!U54+Page3!U39</f>
        <v>0</v>
      </c>
      <c r="W26" s="679"/>
      <c r="X26" s="629"/>
      <c r="Y26" s="629"/>
      <c r="Z26" s="629"/>
      <c r="AA26" s="629"/>
      <c r="AB26" s="629"/>
      <c r="AC26" s="680" t="s">
        <v>219</v>
      </c>
      <c r="AD26" s="681" t="s">
        <v>220</v>
      </c>
      <c r="AE26" s="632">
        <f>+AE24+AE23+AE21+Page3!AE54+Page3!AE39</f>
        <v>0</v>
      </c>
      <c r="AF26" s="632">
        <f>+AF24+AF23+AF21+Page3!AF54+Page3!AF39</f>
        <v>0</v>
      </c>
      <c r="AH26" s="679"/>
      <c r="AI26" s="629"/>
      <c r="AJ26" s="629"/>
      <c r="AK26" s="629"/>
      <c r="AL26" s="629"/>
      <c r="AM26" s="629"/>
      <c r="AN26" s="680" t="s">
        <v>219</v>
      </c>
      <c r="AO26" s="681" t="s">
        <v>220</v>
      </c>
      <c r="AP26" s="632">
        <f>+AP24+AP23+AP21+Page3!AP54+Page3!AP39</f>
        <v>0</v>
      </c>
      <c r="AQ26" s="632">
        <f>+AQ24+AQ23+AQ21+Page3!AQ54+Page3!AQ39</f>
        <v>0</v>
      </c>
    </row>
    <row r="27" spans="1:43" s="612" customFormat="1" ht="17" thickBot="1">
      <c r="A27" s="679"/>
      <c r="B27" s="629"/>
      <c r="C27" s="684" t="s">
        <v>221</v>
      </c>
      <c r="D27" s="629"/>
      <c r="E27" s="629"/>
      <c r="F27" s="629"/>
      <c r="G27" s="685"/>
      <c r="H27" s="681" t="s">
        <v>222</v>
      </c>
      <c r="I27" s="632">
        <f>I25-I26</f>
        <v>0</v>
      </c>
      <c r="J27" s="632">
        <f>J25-J26</f>
        <v>0</v>
      </c>
      <c r="L27" s="679"/>
      <c r="M27" s="629"/>
      <c r="N27" s="684" t="s">
        <v>221</v>
      </c>
      <c r="O27" s="629"/>
      <c r="P27" s="629"/>
      <c r="Q27" s="629"/>
      <c r="R27" s="685"/>
      <c r="S27" s="681" t="s">
        <v>222</v>
      </c>
      <c r="T27" s="632">
        <f t="shared" ref="T27:U27" si="9">T25-T26</f>
        <v>0</v>
      </c>
      <c r="U27" s="632">
        <f t="shared" si="9"/>
        <v>0</v>
      </c>
      <c r="W27" s="679"/>
      <c r="X27" s="629"/>
      <c r="Y27" s="684" t="s">
        <v>221</v>
      </c>
      <c r="Z27" s="629"/>
      <c r="AA27" s="629"/>
      <c r="AB27" s="629"/>
      <c r="AC27" s="685"/>
      <c r="AD27" s="681" t="s">
        <v>222</v>
      </c>
      <c r="AE27" s="632">
        <f t="shared" ref="AE27:AF27" si="10">AE25-AE26</f>
        <v>0</v>
      </c>
      <c r="AF27" s="632">
        <f t="shared" si="10"/>
        <v>0</v>
      </c>
      <c r="AH27" s="679"/>
      <c r="AI27" s="629"/>
      <c r="AJ27" s="684" t="s">
        <v>221</v>
      </c>
      <c r="AK27" s="629"/>
      <c r="AL27" s="629"/>
      <c r="AM27" s="629"/>
      <c r="AN27" s="685"/>
      <c r="AO27" s="681" t="s">
        <v>222</v>
      </c>
      <c r="AP27" s="632">
        <f t="shared" ref="AP27:AQ27" si="11">AP25-AP26</f>
        <v>0</v>
      </c>
      <c r="AQ27" s="632">
        <f t="shared" si="11"/>
        <v>0</v>
      </c>
    </row>
    <row r="28" spans="1:43">
      <c r="A28" s="1"/>
      <c r="B28" s="1"/>
      <c r="C28" s="1"/>
      <c r="D28" s="1"/>
      <c r="E28" s="1"/>
      <c r="F28" s="1"/>
      <c r="G28" s="1"/>
      <c r="H28" s="150"/>
      <c r="I28" s="61"/>
      <c r="J28" s="61"/>
      <c r="L28" s="1"/>
      <c r="M28" s="1"/>
      <c r="N28" s="1"/>
      <c r="O28" s="1"/>
      <c r="P28" s="1"/>
      <c r="Q28" s="1"/>
      <c r="R28" s="1"/>
      <c r="S28" s="150"/>
      <c r="T28" s="61"/>
      <c r="U28" s="61"/>
      <c r="W28" s="1"/>
      <c r="X28" s="1"/>
      <c r="Y28" s="1"/>
      <c r="Z28" s="1"/>
      <c r="AA28" s="1"/>
      <c r="AB28" s="1"/>
      <c r="AC28" s="1"/>
      <c r="AD28" s="150"/>
      <c r="AE28" s="61"/>
      <c r="AF28" s="61"/>
      <c r="AH28" s="1"/>
      <c r="AI28" s="1"/>
      <c r="AJ28" s="1"/>
      <c r="AK28" s="1"/>
      <c r="AL28" s="1"/>
      <c r="AM28" s="1"/>
      <c r="AN28" s="1"/>
      <c r="AO28" s="150"/>
      <c r="AP28" s="61"/>
      <c r="AQ28" s="61"/>
    </row>
    <row r="29" spans="1:43">
      <c r="A29" s="1"/>
      <c r="B29" s="1"/>
      <c r="C29" s="1"/>
      <c r="D29" s="1"/>
      <c r="E29" s="1"/>
      <c r="F29" s="1"/>
      <c r="G29" s="1"/>
      <c r="H29" s="150"/>
      <c r="I29" s="61"/>
      <c r="J29" s="61"/>
      <c r="L29" s="1"/>
      <c r="M29" s="1"/>
      <c r="N29" s="1"/>
      <c r="O29" s="1"/>
      <c r="P29" s="1"/>
      <c r="Q29" s="1"/>
      <c r="R29" s="1"/>
      <c r="S29" s="150"/>
      <c r="T29" s="61"/>
      <c r="U29" s="61"/>
      <c r="W29" s="1"/>
      <c r="X29" s="1"/>
      <c r="Y29" s="1"/>
      <c r="Z29" s="1"/>
      <c r="AA29" s="1"/>
      <c r="AB29" s="1"/>
      <c r="AC29" s="1"/>
      <c r="AD29" s="150"/>
      <c r="AE29" s="61"/>
      <c r="AF29" s="61"/>
      <c r="AH29" s="1"/>
      <c r="AI29" s="1"/>
      <c r="AJ29" s="1"/>
      <c r="AK29" s="1"/>
      <c r="AL29" s="1"/>
      <c r="AM29" s="1"/>
      <c r="AN29" s="1"/>
      <c r="AO29" s="150"/>
      <c r="AP29" s="61"/>
      <c r="AQ29" s="61"/>
    </row>
    <row r="30" spans="1:43" ht="17" thickBot="1">
      <c r="A30" s="1"/>
      <c r="B30" s="1"/>
      <c r="C30" s="1"/>
      <c r="D30" s="1"/>
      <c r="E30" s="1"/>
      <c r="F30" s="1"/>
      <c r="G30" s="1"/>
      <c r="H30" s="150"/>
      <c r="I30" s="61"/>
      <c r="J30" s="61"/>
      <c r="L30" s="1"/>
      <c r="M30" s="1"/>
      <c r="N30" s="1"/>
      <c r="O30" s="1"/>
      <c r="P30" s="1"/>
      <c r="Q30" s="1"/>
      <c r="R30" s="1"/>
      <c r="S30" s="150"/>
      <c r="T30" s="61"/>
      <c r="U30" s="61"/>
      <c r="W30" s="1"/>
      <c r="X30" s="1"/>
      <c r="Y30" s="1"/>
      <c r="Z30" s="1"/>
      <c r="AA30" s="1"/>
      <c r="AB30" s="1"/>
      <c r="AC30" s="1"/>
      <c r="AD30" s="150"/>
      <c r="AE30" s="61"/>
      <c r="AF30" s="61"/>
      <c r="AH30" s="1"/>
      <c r="AI30" s="1"/>
      <c r="AJ30" s="1"/>
      <c r="AK30" s="1"/>
      <c r="AL30" s="1"/>
      <c r="AM30" s="1"/>
      <c r="AN30" s="1"/>
      <c r="AO30" s="150"/>
      <c r="AP30" s="61"/>
      <c r="AQ30" s="61"/>
    </row>
    <row r="31" spans="1:43">
      <c r="A31" s="69"/>
      <c r="B31" s="151" t="str">
        <f>"(1)"</f>
        <v>(1)</v>
      </c>
      <c r="C31" s="23" t="s">
        <v>223</v>
      </c>
      <c r="D31" s="8"/>
      <c r="E31" s="8"/>
      <c r="F31" s="8"/>
      <c r="G31" s="13"/>
      <c r="H31" s="152" t="s">
        <v>224</v>
      </c>
      <c r="I31" s="153">
        <f>[1]Page4!I31</f>
        <v>0</v>
      </c>
      <c r="J31" s="153">
        <f>[1]Page4!J31</f>
        <v>0</v>
      </c>
      <c r="L31" s="69"/>
      <c r="M31" s="151" t="str">
        <f>"(1)"</f>
        <v>(1)</v>
      </c>
      <c r="N31" s="23" t="s">
        <v>223</v>
      </c>
      <c r="O31" s="8"/>
      <c r="P31" s="8"/>
      <c r="Q31" s="8"/>
      <c r="R31" s="13"/>
      <c r="S31" s="152" t="s">
        <v>224</v>
      </c>
      <c r="T31" s="153">
        <f>[1]Page4!T31</f>
        <v>0</v>
      </c>
      <c r="U31" s="153">
        <f>[1]Page4!U31</f>
        <v>0</v>
      </c>
      <c r="W31" s="69"/>
      <c r="X31" s="151" t="str">
        <f>"(1)"</f>
        <v>(1)</v>
      </c>
      <c r="Y31" s="23" t="s">
        <v>223</v>
      </c>
      <c r="Z31" s="8"/>
      <c r="AA31" s="8"/>
      <c r="AB31" s="8"/>
      <c r="AC31" s="13"/>
      <c r="AD31" s="152" t="s">
        <v>224</v>
      </c>
      <c r="AE31" s="153">
        <f>[1]Page4!AE31</f>
        <v>0</v>
      </c>
      <c r="AF31" s="153">
        <f>[1]Page4!AF31</f>
        <v>0</v>
      </c>
      <c r="AH31" s="69"/>
      <c r="AI31" s="151" t="str">
        <f>"(1)"</f>
        <v>(1)</v>
      </c>
      <c r="AJ31" s="23" t="s">
        <v>223</v>
      </c>
      <c r="AK31" s="8"/>
      <c r="AL31" s="8"/>
      <c r="AM31" s="8"/>
      <c r="AN31" s="13"/>
      <c r="AO31" s="152" t="s">
        <v>224</v>
      </c>
      <c r="AP31" s="153">
        <f>[1]Page4!AP31</f>
        <v>0</v>
      </c>
      <c r="AQ31" s="153">
        <f>[1]Page4!AQ31</f>
        <v>0</v>
      </c>
    </row>
    <row r="32" spans="1:43">
      <c r="A32" s="154"/>
      <c r="B32" s="155" t="str">
        <f>"(2)"</f>
        <v>(2)</v>
      </c>
      <c r="C32" s="156" t="s">
        <v>225</v>
      </c>
      <c r="D32" s="18"/>
      <c r="E32" s="18"/>
      <c r="F32" s="18"/>
      <c r="G32" s="157"/>
      <c r="H32" s="158" t="s">
        <v>226</v>
      </c>
      <c r="I32" s="159"/>
      <c r="J32" s="159"/>
      <c r="L32" s="154"/>
      <c r="M32" s="155" t="str">
        <f>"(2)"</f>
        <v>(2)</v>
      </c>
      <c r="N32" s="156" t="s">
        <v>225</v>
      </c>
      <c r="O32" s="18"/>
      <c r="P32" s="18"/>
      <c r="Q32" s="18"/>
      <c r="R32" s="157"/>
      <c r="S32" s="158" t="s">
        <v>226</v>
      </c>
      <c r="T32" s="159"/>
      <c r="U32" s="159"/>
      <c r="W32" s="154"/>
      <c r="X32" s="155" t="str">
        <f>"(2)"</f>
        <v>(2)</v>
      </c>
      <c r="Y32" s="156" t="s">
        <v>225</v>
      </c>
      <c r="Z32" s="18"/>
      <c r="AA32" s="18"/>
      <c r="AB32" s="18"/>
      <c r="AC32" s="157"/>
      <c r="AD32" s="158" t="s">
        <v>226</v>
      </c>
      <c r="AE32" s="159">
        <f>[1]Page4!AE32</f>
        <v>0</v>
      </c>
      <c r="AF32" s="159">
        <f>[1]Page4!AF32</f>
        <v>0</v>
      </c>
      <c r="AH32" s="154"/>
      <c r="AI32" s="155" t="str">
        <f>"(2)"</f>
        <v>(2)</v>
      </c>
      <c r="AJ32" s="156" t="s">
        <v>225</v>
      </c>
      <c r="AK32" s="18"/>
      <c r="AL32" s="18"/>
      <c r="AM32" s="18"/>
      <c r="AN32" s="157"/>
      <c r="AO32" s="158" t="s">
        <v>226</v>
      </c>
      <c r="AP32" s="159">
        <f>[1]Page4!AP32</f>
        <v>0</v>
      </c>
      <c r="AQ32" s="159">
        <f>[1]Page4!AQ32</f>
        <v>0</v>
      </c>
    </row>
    <row r="33" spans="1:43">
      <c r="A33" s="75"/>
      <c r="B33" s="155"/>
      <c r="C33" s="30" t="s">
        <v>227</v>
      </c>
      <c r="D33" s="31"/>
      <c r="E33" s="31"/>
      <c r="F33" s="31"/>
      <c r="G33" s="140"/>
      <c r="H33" s="160" t="s">
        <v>228</v>
      </c>
      <c r="I33" s="161">
        <f>[1]Page4!I33</f>
        <v>0</v>
      </c>
      <c r="J33" s="161">
        <f>[1]Page4!J33</f>
        <v>0</v>
      </c>
      <c r="L33" s="75"/>
      <c r="M33" s="155"/>
      <c r="N33" s="30" t="s">
        <v>227</v>
      </c>
      <c r="O33" s="31"/>
      <c r="P33" s="31"/>
      <c r="Q33" s="31"/>
      <c r="R33" s="140"/>
      <c r="S33" s="160" t="s">
        <v>228</v>
      </c>
      <c r="T33" s="161">
        <f>[1]Page4!T33</f>
        <v>0</v>
      </c>
      <c r="U33" s="161">
        <f>[1]Page4!U33</f>
        <v>0</v>
      </c>
      <c r="W33" s="75"/>
      <c r="X33" s="155"/>
      <c r="Y33" s="30" t="s">
        <v>227</v>
      </c>
      <c r="Z33" s="31"/>
      <c r="AA33" s="31"/>
      <c r="AB33" s="31"/>
      <c r="AC33" s="140"/>
      <c r="AD33" s="160" t="s">
        <v>228</v>
      </c>
      <c r="AE33" s="161">
        <f>[1]Page4!AE33</f>
        <v>0</v>
      </c>
      <c r="AF33" s="161">
        <f>[1]Page4!AF33</f>
        <v>0</v>
      </c>
      <c r="AH33" s="75"/>
      <c r="AI33" s="155"/>
      <c r="AJ33" s="30" t="s">
        <v>227</v>
      </c>
      <c r="AK33" s="31"/>
      <c r="AL33" s="31"/>
      <c r="AM33" s="31"/>
      <c r="AN33" s="140"/>
      <c r="AO33" s="160" t="s">
        <v>228</v>
      </c>
      <c r="AP33" s="161">
        <f>[1]Page4!AP33</f>
        <v>0</v>
      </c>
      <c r="AQ33" s="161">
        <f>[1]Page4!AQ33</f>
        <v>0</v>
      </c>
    </row>
    <row r="34" spans="1:43">
      <c r="A34" s="75"/>
      <c r="B34" s="155" t="str">
        <f>"(3)"</f>
        <v>(3)</v>
      </c>
      <c r="C34" s="30" t="s">
        <v>229</v>
      </c>
      <c r="D34" s="31"/>
      <c r="E34" s="31"/>
      <c r="F34" s="31"/>
      <c r="G34" s="140"/>
      <c r="H34" s="162" t="s">
        <v>230</v>
      </c>
      <c r="I34" s="161">
        <f>[1]Page4!I34</f>
        <v>0</v>
      </c>
      <c r="J34" s="161">
        <f>[1]Page4!J34</f>
        <v>0</v>
      </c>
      <c r="L34" s="75"/>
      <c r="M34" s="155" t="str">
        <f>"(3)"</f>
        <v>(3)</v>
      </c>
      <c r="N34" s="30" t="s">
        <v>229</v>
      </c>
      <c r="O34" s="31"/>
      <c r="P34" s="31"/>
      <c r="Q34" s="31"/>
      <c r="R34" s="140"/>
      <c r="S34" s="162" t="s">
        <v>230</v>
      </c>
      <c r="T34" s="161">
        <f>[1]Page4!T34</f>
        <v>0</v>
      </c>
      <c r="U34" s="161">
        <f>[1]Page4!U34</f>
        <v>0</v>
      </c>
      <c r="W34" s="75"/>
      <c r="X34" s="155" t="str">
        <f>"(3)"</f>
        <v>(3)</v>
      </c>
      <c r="Y34" s="30" t="s">
        <v>229</v>
      </c>
      <c r="Z34" s="31"/>
      <c r="AA34" s="31"/>
      <c r="AB34" s="31"/>
      <c r="AC34" s="140"/>
      <c r="AD34" s="162" t="s">
        <v>230</v>
      </c>
      <c r="AE34" s="161">
        <f>[1]Page4!AE34</f>
        <v>0</v>
      </c>
      <c r="AF34" s="161">
        <f>[1]Page4!AF34</f>
        <v>0</v>
      </c>
      <c r="AH34" s="75"/>
      <c r="AI34" s="155" t="str">
        <f>"(3)"</f>
        <v>(3)</v>
      </c>
      <c r="AJ34" s="30" t="s">
        <v>229</v>
      </c>
      <c r="AK34" s="31"/>
      <c r="AL34" s="31"/>
      <c r="AM34" s="31"/>
      <c r="AN34" s="140"/>
      <c r="AO34" s="162" t="s">
        <v>230</v>
      </c>
      <c r="AP34" s="161">
        <f>[1]Page4!AP34</f>
        <v>0</v>
      </c>
      <c r="AQ34" s="161">
        <f>[1]Page4!AQ34</f>
        <v>0</v>
      </c>
    </row>
    <row r="35" spans="1:43">
      <c r="A35" s="75"/>
      <c r="B35" s="155"/>
      <c r="C35" s="30" t="s">
        <v>231</v>
      </c>
      <c r="D35" s="31"/>
      <c r="E35" s="31"/>
      <c r="F35" s="31"/>
      <c r="G35" s="140"/>
      <c r="H35" s="162" t="s">
        <v>232</v>
      </c>
      <c r="I35" s="161">
        <f>[1]Page4!I35</f>
        <v>0</v>
      </c>
      <c r="J35" s="161">
        <f>[1]Page4!J35</f>
        <v>0</v>
      </c>
      <c r="L35" s="75"/>
      <c r="M35" s="155"/>
      <c r="N35" s="30" t="s">
        <v>231</v>
      </c>
      <c r="O35" s="31"/>
      <c r="P35" s="31"/>
      <c r="Q35" s="31"/>
      <c r="R35" s="140"/>
      <c r="S35" s="162" t="s">
        <v>232</v>
      </c>
      <c r="T35" s="161">
        <f>[1]Page4!T35</f>
        <v>0</v>
      </c>
      <c r="U35" s="161">
        <f>[1]Page4!U35</f>
        <v>0</v>
      </c>
      <c r="W35" s="75"/>
      <c r="X35" s="155"/>
      <c r="Y35" s="30" t="s">
        <v>231</v>
      </c>
      <c r="Z35" s="31"/>
      <c r="AA35" s="31"/>
      <c r="AB35" s="31"/>
      <c r="AC35" s="140"/>
      <c r="AD35" s="162" t="s">
        <v>232</v>
      </c>
      <c r="AE35" s="161">
        <f>[1]Page4!AE35</f>
        <v>0</v>
      </c>
      <c r="AF35" s="161">
        <f>[1]Page4!AF35</f>
        <v>0</v>
      </c>
      <c r="AH35" s="75"/>
      <c r="AI35" s="155"/>
      <c r="AJ35" s="30" t="s">
        <v>231</v>
      </c>
      <c r="AK35" s="31"/>
      <c r="AL35" s="31"/>
      <c r="AM35" s="31"/>
      <c r="AN35" s="140"/>
      <c r="AO35" s="162" t="s">
        <v>232</v>
      </c>
      <c r="AP35" s="161">
        <f>[1]Page4!AP35</f>
        <v>0</v>
      </c>
      <c r="AQ35" s="161">
        <f>[1]Page4!AQ35</f>
        <v>0</v>
      </c>
    </row>
    <row r="36" spans="1:43">
      <c r="A36" s="75"/>
      <c r="B36" s="155" t="str">
        <f>"(4)"</f>
        <v>(4)</v>
      </c>
      <c r="C36" s="30" t="s">
        <v>233</v>
      </c>
      <c r="D36" s="31"/>
      <c r="E36" s="31"/>
      <c r="F36" s="31"/>
      <c r="G36" s="140"/>
      <c r="H36" s="163" t="s">
        <v>234</v>
      </c>
      <c r="I36" s="161">
        <f>[1]Page4!I36</f>
        <v>0</v>
      </c>
      <c r="J36" s="161">
        <f>[1]Page4!J36</f>
        <v>0</v>
      </c>
      <c r="L36" s="75"/>
      <c r="M36" s="155" t="str">
        <f>"(4)"</f>
        <v>(4)</v>
      </c>
      <c r="N36" s="30" t="s">
        <v>233</v>
      </c>
      <c r="O36" s="31"/>
      <c r="P36" s="31"/>
      <c r="Q36" s="31"/>
      <c r="R36" s="140"/>
      <c r="S36" s="163" t="s">
        <v>234</v>
      </c>
      <c r="T36" s="161">
        <f>[1]Page4!T36</f>
        <v>0</v>
      </c>
      <c r="U36" s="161">
        <f>[1]Page4!U36</f>
        <v>0</v>
      </c>
      <c r="W36" s="75"/>
      <c r="X36" s="155" t="str">
        <f>"(4)"</f>
        <v>(4)</v>
      </c>
      <c r="Y36" s="30" t="s">
        <v>233</v>
      </c>
      <c r="Z36" s="31"/>
      <c r="AA36" s="31"/>
      <c r="AB36" s="31"/>
      <c r="AC36" s="140"/>
      <c r="AD36" s="163" t="s">
        <v>234</v>
      </c>
      <c r="AE36" s="161">
        <f>[1]Page4!AE36</f>
        <v>0</v>
      </c>
      <c r="AF36" s="161">
        <f>[1]Page4!AF36</f>
        <v>0</v>
      </c>
      <c r="AH36" s="75"/>
      <c r="AI36" s="155" t="str">
        <f>"(4)"</f>
        <v>(4)</v>
      </c>
      <c r="AJ36" s="30" t="s">
        <v>233</v>
      </c>
      <c r="AK36" s="31"/>
      <c r="AL36" s="31"/>
      <c r="AM36" s="31"/>
      <c r="AN36" s="140"/>
      <c r="AO36" s="163" t="s">
        <v>234</v>
      </c>
      <c r="AP36" s="161">
        <f>[1]Page4!AP36</f>
        <v>0</v>
      </c>
      <c r="AQ36" s="161">
        <f>[1]Page4!AQ36</f>
        <v>0</v>
      </c>
    </row>
    <row r="37" spans="1:43">
      <c r="A37" s="75" t="s">
        <v>3</v>
      </c>
      <c r="B37" s="155" t="str">
        <f>"(5)"</f>
        <v>(5)</v>
      </c>
      <c r="C37" s="30" t="s">
        <v>235</v>
      </c>
      <c r="D37" s="31"/>
      <c r="E37" s="31"/>
      <c r="F37" s="31"/>
      <c r="G37" s="140"/>
      <c r="H37" s="164" t="s">
        <v>236</v>
      </c>
      <c r="I37" s="161">
        <f>[1]Page4!I37</f>
        <v>0</v>
      </c>
      <c r="J37" s="161">
        <f>[1]Page4!J37</f>
        <v>0</v>
      </c>
      <c r="L37" s="75" t="s">
        <v>3</v>
      </c>
      <c r="M37" s="155" t="str">
        <f>"(5)"</f>
        <v>(5)</v>
      </c>
      <c r="N37" s="30" t="s">
        <v>235</v>
      </c>
      <c r="O37" s="31"/>
      <c r="P37" s="31"/>
      <c r="Q37" s="31"/>
      <c r="R37" s="140"/>
      <c r="S37" s="164" t="s">
        <v>236</v>
      </c>
      <c r="T37" s="161">
        <f>[1]Page4!T37</f>
        <v>0</v>
      </c>
      <c r="U37" s="161">
        <f>[1]Page4!U37</f>
        <v>0</v>
      </c>
      <c r="W37" s="75" t="s">
        <v>3</v>
      </c>
      <c r="X37" s="155" t="str">
        <f>"(5)"</f>
        <v>(5)</v>
      </c>
      <c r="Y37" s="30" t="s">
        <v>235</v>
      </c>
      <c r="Z37" s="31"/>
      <c r="AA37" s="31"/>
      <c r="AB37" s="31"/>
      <c r="AC37" s="140"/>
      <c r="AD37" s="164" t="s">
        <v>236</v>
      </c>
      <c r="AE37" s="161">
        <f>[1]Page4!AE37</f>
        <v>0</v>
      </c>
      <c r="AF37" s="161">
        <f>[1]Page4!AF37</f>
        <v>0</v>
      </c>
      <c r="AH37" s="75" t="s">
        <v>3</v>
      </c>
      <c r="AI37" s="155" t="str">
        <f>"(5)"</f>
        <v>(5)</v>
      </c>
      <c r="AJ37" s="30" t="s">
        <v>235</v>
      </c>
      <c r="AK37" s="31"/>
      <c r="AL37" s="31"/>
      <c r="AM37" s="31"/>
      <c r="AN37" s="140"/>
      <c r="AO37" s="164" t="s">
        <v>236</v>
      </c>
      <c r="AP37" s="161">
        <f>[1]Page4!AP37</f>
        <v>0</v>
      </c>
      <c r="AQ37" s="161">
        <f>[1]Page4!AQ37</f>
        <v>0</v>
      </c>
    </row>
    <row r="38" spans="1:43">
      <c r="A38" s="75" t="s">
        <v>3</v>
      </c>
      <c r="B38" s="155" t="str">
        <f>"(6)"</f>
        <v>(6)</v>
      </c>
      <c r="C38" s="30" t="s">
        <v>237</v>
      </c>
      <c r="D38" s="31"/>
      <c r="E38" s="31"/>
      <c r="F38" s="31"/>
      <c r="G38" s="140"/>
      <c r="H38" s="165" t="s">
        <v>238</v>
      </c>
      <c r="I38" s="161">
        <f>[1]Page4!I38</f>
        <v>0</v>
      </c>
      <c r="J38" s="161">
        <f>[1]Page4!J38</f>
        <v>0</v>
      </c>
      <c r="L38" s="75" t="s">
        <v>3</v>
      </c>
      <c r="M38" s="155" t="str">
        <f>"(6)"</f>
        <v>(6)</v>
      </c>
      <c r="N38" s="30" t="s">
        <v>237</v>
      </c>
      <c r="O38" s="31"/>
      <c r="P38" s="31"/>
      <c r="Q38" s="31"/>
      <c r="R38" s="140"/>
      <c r="S38" s="165" t="s">
        <v>238</v>
      </c>
      <c r="T38" s="161">
        <f>[1]Page4!T38</f>
        <v>0</v>
      </c>
      <c r="U38" s="161">
        <f>[1]Page4!U38</f>
        <v>0</v>
      </c>
      <c r="W38" s="75" t="s">
        <v>3</v>
      </c>
      <c r="X38" s="155" t="str">
        <f>"(6)"</f>
        <v>(6)</v>
      </c>
      <c r="Y38" s="30" t="s">
        <v>237</v>
      </c>
      <c r="Z38" s="31"/>
      <c r="AA38" s="31"/>
      <c r="AB38" s="31"/>
      <c r="AC38" s="140"/>
      <c r="AD38" s="165" t="s">
        <v>238</v>
      </c>
      <c r="AE38" s="161">
        <f>[1]Page4!AE38</f>
        <v>0</v>
      </c>
      <c r="AF38" s="161">
        <f>[1]Page4!AF38</f>
        <v>0</v>
      </c>
      <c r="AH38" s="75" t="s">
        <v>3</v>
      </c>
      <c r="AI38" s="155" t="str">
        <f>"(6)"</f>
        <v>(6)</v>
      </c>
      <c r="AJ38" s="30" t="s">
        <v>237</v>
      </c>
      <c r="AK38" s="31"/>
      <c r="AL38" s="31"/>
      <c r="AM38" s="31"/>
      <c r="AN38" s="140"/>
      <c r="AO38" s="165" t="s">
        <v>238</v>
      </c>
      <c r="AP38" s="161">
        <f>[1]Page4!AP38</f>
        <v>0</v>
      </c>
      <c r="AQ38" s="161">
        <f>[1]Page4!AQ38</f>
        <v>0</v>
      </c>
    </row>
    <row r="39" spans="1:43">
      <c r="A39" s="75" t="s">
        <v>3</v>
      </c>
      <c r="B39" s="166" t="str">
        <f>"(6bis)"</f>
        <v>(6bis)</v>
      </c>
      <c r="C39" s="30" t="s">
        <v>239</v>
      </c>
      <c r="D39" s="31"/>
      <c r="E39" s="31"/>
      <c r="F39" s="31"/>
      <c r="G39" s="140"/>
      <c r="H39" s="165" t="s">
        <v>240</v>
      </c>
      <c r="I39" s="161">
        <f>[1]Page4!I39</f>
        <v>0</v>
      </c>
      <c r="J39" s="161">
        <f>[1]Page4!J39</f>
        <v>0</v>
      </c>
      <c r="L39" s="75" t="s">
        <v>3</v>
      </c>
      <c r="M39" s="166" t="str">
        <f>"(6bis)"</f>
        <v>(6bis)</v>
      </c>
      <c r="N39" s="30" t="s">
        <v>239</v>
      </c>
      <c r="O39" s="31"/>
      <c r="P39" s="31"/>
      <c r="Q39" s="31"/>
      <c r="R39" s="140"/>
      <c r="S39" s="165" t="s">
        <v>240</v>
      </c>
      <c r="T39" s="161">
        <f>[1]Page4!T39</f>
        <v>0</v>
      </c>
      <c r="U39" s="161">
        <f>[1]Page4!U39</f>
        <v>0</v>
      </c>
      <c r="W39" s="75" t="s">
        <v>3</v>
      </c>
      <c r="X39" s="166" t="str">
        <f>"(6bis)"</f>
        <v>(6bis)</v>
      </c>
      <c r="Y39" s="30" t="s">
        <v>239</v>
      </c>
      <c r="Z39" s="31"/>
      <c r="AA39" s="31"/>
      <c r="AB39" s="31"/>
      <c r="AC39" s="140"/>
      <c r="AD39" s="165" t="s">
        <v>240</v>
      </c>
      <c r="AE39" s="161">
        <f>[1]Page4!AE39</f>
        <v>0</v>
      </c>
      <c r="AF39" s="161">
        <f>[1]Page4!AF39</f>
        <v>0</v>
      </c>
      <c r="AH39" s="75" t="s">
        <v>3</v>
      </c>
      <c r="AI39" s="166" t="str">
        <f>"(6bis)"</f>
        <v>(6bis)</v>
      </c>
      <c r="AJ39" s="30" t="s">
        <v>239</v>
      </c>
      <c r="AK39" s="31"/>
      <c r="AL39" s="31"/>
      <c r="AM39" s="31"/>
      <c r="AN39" s="140"/>
      <c r="AO39" s="165" t="s">
        <v>240</v>
      </c>
      <c r="AP39" s="161">
        <f>[1]Page4!AP39</f>
        <v>0</v>
      </c>
      <c r="AQ39" s="161">
        <f>[1]Page4!AQ39</f>
        <v>0</v>
      </c>
    </row>
    <row r="40" spans="1:43">
      <c r="A40" s="75" t="s">
        <v>3</v>
      </c>
      <c r="B40" s="155" t="str">
        <f>"(9)"</f>
        <v>(9)</v>
      </c>
      <c r="C40" s="30" t="s">
        <v>241</v>
      </c>
      <c r="D40" s="31"/>
      <c r="E40" s="31"/>
      <c r="F40" s="64"/>
      <c r="G40" s="64"/>
      <c r="H40" s="162" t="s">
        <v>242</v>
      </c>
      <c r="I40" s="161">
        <f>[1]Page4!I40</f>
        <v>0</v>
      </c>
      <c r="J40" s="161">
        <f>[1]Page4!J40</f>
        <v>0</v>
      </c>
      <c r="L40" s="75" t="s">
        <v>3</v>
      </c>
      <c r="M40" s="155" t="str">
        <f>"(9)"</f>
        <v>(9)</v>
      </c>
      <c r="N40" s="30" t="s">
        <v>241</v>
      </c>
      <c r="O40" s="31"/>
      <c r="P40" s="31"/>
      <c r="Q40" s="64"/>
      <c r="R40" s="64"/>
      <c r="S40" s="162" t="s">
        <v>242</v>
      </c>
      <c r="T40" s="161">
        <f>[1]Page4!T40</f>
        <v>0</v>
      </c>
      <c r="U40" s="161">
        <f>[1]Page4!U40</f>
        <v>0</v>
      </c>
      <c r="W40" s="75" t="s">
        <v>3</v>
      </c>
      <c r="X40" s="155" t="str">
        <f>"(9)"</f>
        <v>(9)</v>
      </c>
      <c r="Y40" s="30" t="s">
        <v>241</v>
      </c>
      <c r="Z40" s="31"/>
      <c r="AA40" s="31"/>
      <c r="AB40" s="64"/>
      <c r="AC40" s="64"/>
      <c r="AD40" s="162" t="s">
        <v>242</v>
      </c>
      <c r="AE40" s="161">
        <f>[1]Page4!AE40</f>
        <v>0</v>
      </c>
      <c r="AF40" s="161">
        <f>[1]Page4!AF40</f>
        <v>0</v>
      </c>
      <c r="AH40" s="75" t="s">
        <v>3</v>
      </c>
      <c r="AI40" s="155" t="str">
        <f>"(9)"</f>
        <v>(9)</v>
      </c>
      <c r="AJ40" s="30" t="s">
        <v>241</v>
      </c>
      <c r="AK40" s="31"/>
      <c r="AL40" s="31"/>
      <c r="AM40" s="64"/>
      <c r="AN40" s="64"/>
      <c r="AO40" s="162" t="s">
        <v>242</v>
      </c>
      <c r="AP40" s="161">
        <f>[1]Page4!AP40</f>
        <v>0</v>
      </c>
      <c r="AQ40" s="161">
        <f>[1]Page4!AQ40</f>
        <v>0</v>
      </c>
    </row>
    <row r="41" spans="1:43">
      <c r="A41" s="75" t="s">
        <v>3</v>
      </c>
      <c r="B41" s="155" t="str">
        <f>"(10)"</f>
        <v>(10)</v>
      </c>
      <c r="C41" s="30" t="s">
        <v>243</v>
      </c>
      <c r="D41" s="31"/>
      <c r="E41" s="31"/>
      <c r="F41" s="64"/>
      <c r="G41" s="167"/>
      <c r="H41" s="162" t="s">
        <v>244</v>
      </c>
      <c r="I41" s="161">
        <f>[1]Page4!I41</f>
        <v>0</v>
      </c>
      <c r="J41" s="161">
        <f>[1]Page4!J41</f>
        <v>0</v>
      </c>
      <c r="L41" s="75" t="s">
        <v>3</v>
      </c>
      <c r="M41" s="155" t="str">
        <f>"(10)"</f>
        <v>(10)</v>
      </c>
      <c r="N41" s="30" t="s">
        <v>243</v>
      </c>
      <c r="O41" s="31"/>
      <c r="P41" s="31"/>
      <c r="Q41" s="64"/>
      <c r="R41" s="167"/>
      <c r="S41" s="162" t="s">
        <v>244</v>
      </c>
      <c r="T41" s="161">
        <f>[1]Page4!T41</f>
        <v>0</v>
      </c>
      <c r="U41" s="161">
        <f>[1]Page4!U41</f>
        <v>0</v>
      </c>
      <c r="W41" s="75" t="s">
        <v>3</v>
      </c>
      <c r="X41" s="155" t="str">
        <f>"(10)"</f>
        <v>(10)</v>
      </c>
      <c r="Y41" s="30" t="s">
        <v>243</v>
      </c>
      <c r="Z41" s="31"/>
      <c r="AA41" s="31"/>
      <c r="AB41" s="64"/>
      <c r="AC41" s="167"/>
      <c r="AD41" s="162" t="s">
        <v>244</v>
      </c>
      <c r="AE41" s="161">
        <f>[1]Page4!AE41</f>
        <v>0</v>
      </c>
      <c r="AF41" s="161">
        <f>[1]Page4!AF41</f>
        <v>0</v>
      </c>
      <c r="AH41" s="75" t="s">
        <v>3</v>
      </c>
      <c r="AI41" s="155" t="str">
        <f>"(10)"</f>
        <v>(10)</v>
      </c>
      <c r="AJ41" s="30" t="s">
        <v>243</v>
      </c>
      <c r="AK41" s="31"/>
      <c r="AL41" s="31"/>
      <c r="AM41" s="64"/>
      <c r="AN41" s="167"/>
      <c r="AO41" s="162" t="s">
        <v>244</v>
      </c>
      <c r="AP41" s="161">
        <f>[1]Page4!AP41</f>
        <v>0</v>
      </c>
      <c r="AQ41" s="161">
        <f>[1]Page4!AQ41</f>
        <v>0</v>
      </c>
    </row>
    <row r="42" spans="1:43">
      <c r="A42" s="168"/>
      <c r="B42" s="155" t="str">
        <f>"(11)"</f>
        <v>(11)</v>
      </c>
      <c r="C42" s="30" t="s">
        <v>245</v>
      </c>
      <c r="D42" s="31"/>
      <c r="E42" s="31"/>
      <c r="F42" s="31"/>
      <c r="G42" s="140"/>
      <c r="H42" s="162" t="s">
        <v>246</v>
      </c>
      <c r="I42" s="161">
        <f>[1]Page4!I42</f>
        <v>0</v>
      </c>
      <c r="J42" s="161">
        <f>[1]Page4!J42</f>
        <v>0</v>
      </c>
      <c r="L42" s="168"/>
      <c r="M42" s="155" t="str">
        <f>"(11)"</f>
        <v>(11)</v>
      </c>
      <c r="N42" s="30" t="s">
        <v>245</v>
      </c>
      <c r="O42" s="31"/>
      <c r="P42" s="31"/>
      <c r="Q42" s="31"/>
      <c r="R42" s="140"/>
      <c r="S42" s="162" t="s">
        <v>246</v>
      </c>
      <c r="T42" s="161">
        <f>[1]Page4!T42</f>
        <v>0</v>
      </c>
      <c r="U42" s="161">
        <f>[1]Page4!U42</f>
        <v>0</v>
      </c>
      <c r="W42" s="168"/>
      <c r="X42" s="155" t="str">
        <f>"(11)"</f>
        <v>(11)</v>
      </c>
      <c r="Y42" s="30" t="s">
        <v>245</v>
      </c>
      <c r="Z42" s="31"/>
      <c r="AA42" s="31"/>
      <c r="AB42" s="31"/>
      <c r="AC42" s="140"/>
      <c r="AD42" s="162" t="s">
        <v>246</v>
      </c>
      <c r="AE42" s="161">
        <f>[1]Page4!AE42</f>
        <v>0</v>
      </c>
      <c r="AF42" s="161">
        <f>[1]Page4!AF42</f>
        <v>0</v>
      </c>
      <c r="AH42" s="168"/>
      <c r="AI42" s="155" t="str">
        <f>"(11)"</f>
        <v>(11)</v>
      </c>
      <c r="AJ42" s="30" t="s">
        <v>245</v>
      </c>
      <c r="AK42" s="31"/>
      <c r="AL42" s="31"/>
      <c r="AM42" s="31"/>
      <c r="AN42" s="140"/>
      <c r="AO42" s="162" t="s">
        <v>246</v>
      </c>
      <c r="AP42" s="161">
        <f>[1]Page4!AP42</f>
        <v>0</v>
      </c>
      <c r="AQ42" s="161">
        <f>[1]Page4!AQ42</f>
        <v>0</v>
      </c>
    </row>
    <row r="43" spans="1:43">
      <c r="A43" s="168"/>
      <c r="B43" s="155" t="str">
        <f>"(12)"</f>
        <v>(12)</v>
      </c>
      <c r="C43" s="30" t="s">
        <v>247</v>
      </c>
      <c r="D43" s="31"/>
      <c r="E43" s="31"/>
      <c r="F43" s="31"/>
      <c r="G43" s="140"/>
      <c r="H43" s="162" t="s">
        <v>248</v>
      </c>
      <c r="I43" s="161">
        <f>[1]Page4!I43</f>
        <v>0</v>
      </c>
      <c r="J43" s="161">
        <f>[1]Page4!J43</f>
        <v>0</v>
      </c>
      <c r="L43" s="168"/>
      <c r="M43" s="155" t="str">
        <f>"(12)"</f>
        <v>(12)</v>
      </c>
      <c r="N43" s="30" t="s">
        <v>247</v>
      </c>
      <c r="O43" s="31"/>
      <c r="P43" s="31"/>
      <c r="Q43" s="31"/>
      <c r="R43" s="140"/>
      <c r="S43" s="162" t="s">
        <v>248</v>
      </c>
      <c r="T43" s="161">
        <f>[1]Page4!T43</f>
        <v>0</v>
      </c>
      <c r="U43" s="161">
        <f>[1]Page4!U43</f>
        <v>0</v>
      </c>
      <c r="W43" s="168"/>
      <c r="X43" s="155" t="str">
        <f>"(12)"</f>
        <v>(12)</v>
      </c>
      <c r="Y43" s="30" t="s">
        <v>247</v>
      </c>
      <c r="Z43" s="31"/>
      <c r="AA43" s="31"/>
      <c r="AB43" s="31"/>
      <c r="AC43" s="140"/>
      <c r="AD43" s="162" t="s">
        <v>248</v>
      </c>
      <c r="AE43" s="161">
        <f>[1]Page4!AE43</f>
        <v>0</v>
      </c>
      <c r="AF43" s="161">
        <f>[1]Page4!AF43</f>
        <v>0</v>
      </c>
      <c r="AH43" s="168"/>
      <c r="AI43" s="155" t="str">
        <f>"(12)"</f>
        <v>(12)</v>
      </c>
      <c r="AJ43" s="30" t="s">
        <v>247</v>
      </c>
      <c r="AK43" s="31"/>
      <c r="AL43" s="31"/>
      <c r="AM43" s="31"/>
      <c r="AN43" s="140"/>
      <c r="AO43" s="162" t="s">
        <v>248</v>
      </c>
      <c r="AP43" s="161">
        <f>[1]Page4!AP43</f>
        <v>0</v>
      </c>
      <c r="AQ43" s="161">
        <f>[1]Page4!AQ43</f>
        <v>0</v>
      </c>
    </row>
    <row r="44" spans="1:43" ht="37" thickBot="1">
      <c r="A44" s="169"/>
      <c r="B44" s="170" t="str">
        <f>"(13)"</f>
        <v>(13)</v>
      </c>
      <c r="C44" s="171" t="s">
        <v>249</v>
      </c>
      <c r="D44" s="172" t="s">
        <v>250</v>
      </c>
      <c r="E44" s="173"/>
      <c r="F44" s="172" t="s">
        <v>251</v>
      </c>
      <c r="G44" s="173">
        <v>40140</v>
      </c>
      <c r="H44" s="33"/>
      <c r="I44" s="161"/>
      <c r="J44" s="161"/>
      <c r="L44" s="169"/>
      <c r="M44" s="174" t="str">
        <f>"(13)"</f>
        <v>(13)</v>
      </c>
      <c r="N44" s="171" t="s">
        <v>249</v>
      </c>
      <c r="O44" s="172" t="s">
        <v>250</v>
      </c>
      <c r="P44" s="173"/>
      <c r="Q44" s="172" t="s">
        <v>251</v>
      </c>
      <c r="R44" s="173"/>
      <c r="S44" s="33"/>
      <c r="T44" s="161"/>
      <c r="U44" s="161"/>
      <c r="W44" s="169"/>
      <c r="X44" s="174" t="str">
        <f>"(13)"</f>
        <v>(13)</v>
      </c>
      <c r="Y44" s="171" t="s">
        <v>249</v>
      </c>
      <c r="Z44" s="172" t="s">
        <v>250</v>
      </c>
      <c r="AA44" s="173"/>
      <c r="AB44" s="172" t="s">
        <v>251</v>
      </c>
      <c r="AC44" s="173"/>
      <c r="AD44" s="33"/>
      <c r="AE44" s="161"/>
      <c r="AF44" s="161"/>
      <c r="AH44" s="169"/>
      <c r="AI44" s="174" t="str">
        <f>"(13)"</f>
        <v>(13)</v>
      </c>
      <c r="AJ44" s="171" t="s">
        <v>249</v>
      </c>
      <c r="AK44" s="172" t="s">
        <v>250</v>
      </c>
      <c r="AL44" s="173"/>
      <c r="AM44" s="172" t="s">
        <v>251</v>
      </c>
      <c r="AN44" s="173"/>
      <c r="AO44" s="33"/>
      <c r="AP44" s="161"/>
      <c r="AQ44" s="161"/>
    </row>
    <row r="45" spans="1:43" ht="17" thickBot="1">
      <c r="A45" s="168"/>
      <c r="B45" s="175" t="str">
        <f>"(7)"</f>
        <v>(7)</v>
      </c>
      <c r="C45" s="176" t="s">
        <v>252</v>
      </c>
      <c r="D45" s="177"/>
      <c r="E45" s="177"/>
      <c r="F45" s="177"/>
      <c r="G45" s="177"/>
      <c r="H45" s="177"/>
      <c r="I45" s="178" t="s">
        <v>253</v>
      </c>
      <c r="J45" s="178" t="s">
        <v>253</v>
      </c>
      <c r="L45" s="168"/>
      <c r="M45" s="59" t="str">
        <f>"(7)"</f>
        <v>(7)</v>
      </c>
      <c r="N45" s="176" t="s">
        <v>252</v>
      </c>
      <c r="O45" s="177"/>
      <c r="P45" s="177"/>
      <c r="Q45" s="177"/>
      <c r="R45" s="177"/>
      <c r="S45" s="177"/>
      <c r="T45" s="178" t="s">
        <v>253</v>
      </c>
      <c r="U45" s="178" t="s">
        <v>253</v>
      </c>
      <c r="W45" s="168"/>
      <c r="X45" s="59" t="str">
        <f>"(7)"</f>
        <v>(7)</v>
      </c>
      <c r="Y45" s="176" t="s">
        <v>252</v>
      </c>
      <c r="Z45" s="177"/>
      <c r="AA45" s="177"/>
      <c r="AB45" s="177"/>
      <c r="AC45" s="177"/>
      <c r="AD45" s="177"/>
      <c r="AE45" s="178" t="s">
        <v>253</v>
      </c>
      <c r="AF45" s="178" t="s">
        <v>253</v>
      </c>
      <c r="AH45" s="168"/>
      <c r="AI45" s="59" t="str">
        <f>"(7)"</f>
        <v>(7)</v>
      </c>
      <c r="AJ45" s="176" t="s">
        <v>252</v>
      </c>
      <c r="AK45" s="177"/>
      <c r="AL45" s="177"/>
      <c r="AM45" s="177"/>
      <c r="AN45" s="177"/>
      <c r="AO45" s="177"/>
      <c r="AP45" s="178" t="s">
        <v>253</v>
      </c>
      <c r="AQ45" s="178" t="s">
        <v>253</v>
      </c>
    </row>
    <row r="46" spans="1:43">
      <c r="A46" s="168"/>
      <c r="B46" s="179"/>
      <c r="C46" s="180"/>
      <c r="D46" s="181"/>
      <c r="E46" s="181"/>
      <c r="F46" s="181"/>
      <c r="G46" s="181"/>
      <c r="H46" s="182"/>
      <c r="I46" s="183">
        <f>[1]Page4!I46</f>
        <v>0</v>
      </c>
      <c r="J46" s="183">
        <f>[1]Page4!J46</f>
        <v>0</v>
      </c>
      <c r="L46" s="168"/>
      <c r="M46" s="184"/>
      <c r="N46" s="180"/>
      <c r="O46" s="181"/>
      <c r="P46" s="181"/>
      <c r="Q46" s="181"/>
      <c r="R46" s="181"/>
      <c r="S46" s="182"/>
      <c r="T46" s="183">
        <f>[1]Page4!T46</f>
        <v>0</v>
      </c>
      <c r="U46" s="183">
        <f>[1]Page4!U46</f>
        <v>0</v>
      </c>
      <c r="W46" s="168"/>
      <c r="X46" s="184"/>
      <c r="Y46" s="180"/>
      <c r="Z46" s="181"/>
      <c r="AA46" s="181"/>
      <c r="AB46" s="181"/>
      <c r="AC46" s="181"/>
      <c r="AD46" s="182"/>
      <c r="AE46" s="183">
        <f>[1]Page4!AE46</f>
        <v>0</v>
      </c>
      <c r="AF46" s="183">
        <f>[1]Page4!AF46</f>
        <v>0</v>
      </c>
      <c r="AH46" s="168"/>
      <c r="AI46" s="184"/>
      <c r="AJ46" s="180"/>
      <c r="AK46" s="181"/>
      <c r="AL46" s="181"/>
      <c r="AM46" s="181"/>
      <c r="AN46" s="181"/>
      <c r="AO46" s="182"/>
      <c r="AP46" s="183">
        <f>[1]Page4!AP46</f>
        <v>0</v>
      </c>
      <c r="AQ46" s="183">
        <f>[1]Page4!AQ46</f>
        <v>0</v>
      </c>
    </row>
    <row r="47" spans="1:43">
      <c r="A47" s="168"/>
      <c r="B47" s="179" t="s">
        <v>3</v>
      </c>
      <c r="C47" s="185"/>
      <c r="D47" s="181"/>
      <c r="E47" s="181"/>
      <c r="F47" s="181"/>
      <c r="G47" s="181"/>
      <c r="H47" s="182"/>
      <c r="I47" s="161">
        <f>[1]Page4!I47</f>
        <v>0</v>
      </c>
      <c r="J47" s="161">
        <f>[1]Page4!J47</f>
        <v>0</v>
      </c>
      <c r="L47" s="168"/>
      <c r="M47" s="184" t="s">
        <v>3</v>
      </c>
      <c r="N47" s="185"/>
      <c r="O47" s="181"/>
      <c r="P47" s="181"/>
      <c r="Q47" s="181"/>
      <c r="R47" s="181"/>
      <c r="S47" s="182"/>
      <c r="T47" s="161">
        <f>[1]Page4!T47</f>
        <v>0</v>
      </c>
      <c r="U47" s="161">
        <f>[1]Page4!U47</f>
        <v>0</v>
      </c>
      <c r="W47" s="168"/>
      <c r="X47" s="184" t="s">
        <v>3</v>
      </c>
      <c r="Y47" s="185"/>
      <c r="Z47" s="181"/>
      <c r="AA47" s="181"/>
      <c r="AB47" s="181"/>
      <c r="AC47" s="181"/>
      <c r="AD47" s="182"/>
      <c r="AE47" s="161">
        <f>[1]Page4!AE47</f>
        <v>0</v>
      </c>
      <c r="AF47" s="161">
        <f>[1]Page4!AF47</f>
        <v>0</v>
      </c>
      <c r="AH47" s="168"/>
      <c r="AI47" s="184" t="s">
        <v>3</v>
      </c>
      <c r="AJ47" s="185"/>
      <c r="AK47" s="181"/>
      <c r="AL47" s="181"/>
      <c r="AM47" s="181"/>
      <c r="AN47" s="181"/>
      <c r="AO47" s="182"/>
      <c r="AP47" s="161">
        <f>[1]Page4!AP47</f>
        <v>0</v>
      </c>
      <c r="AQ47" s="161">
        <f>[1]Page4!AQ47</f>
        <v>0</v>
      </c>
    </row>
    <row r="48" spans="1:43">
      <c r="A48" s="168"/>
      <c r="B48" s="179"/>
      <c r="C48" s="186"/>
      <c r="D48" s="181"/>
      <c r="E48" s="181"/>
      <c r="F48" s="181"/>
      <c r="G48" s="181"/>
      <c r="H48" s="182"/>
      <c r="I48" s="161">
        <f>[1]Page4!I48</f>
        <v>0</v>
      </c>
      <c r="J48" s="161">
        <f>[1]Page4!J48</f>
        <v>0</v>
      </c>
      <c r="L48" s="168"/>
      <c r="M48" s="184"/>
      <c r="N48" s="186"/>
      <c r="O48" s="181"/>
      <c r="P48" s="181"/>
      <c r="Q48" s="181"/>
      <c r="R48" s="181"/>
      <c r="S48" s="182"/>
      <c r="T48" s="161">
        <f>[1]Page4!T48</f>
        <v>0</v>
      </c>
      <c r="U48" s="161">
        <f>[1]Page4!U48</f>
        <v>0</v>
      </c>
      <c r="W48" s="168"/>
      <c r="X48" s="184"/>
      <c r="Y48" s="186"/>
      <c r="Z48" s="181"/>
      <c r="AA48" s="181"/>
      <c r="AB48" s="181"/>
      <c r="AC48" s="181"/>
      <c r="AD48" s="182"/>
      <c r="AE48" s="161">
        <f>[1]Page4!AE48</f>
        <v>0</v>
      </c>
      <c r="AF48" s="161">
        <f>[1]Page4!AF48</f>
        <v>0</v>
      </c>
      <c r="AH48" s="168"/>
      <c r="AI48" s="184"/>
      <c r="AJ48" s="186"/>
      <c r="AK48" s="181"/>
      <c r="AL48" s="181"/>
      <c r="AM48" s="181"/>
      <c r="AN48" s="181"/>
      <c r="AO48" s="182"/>
      <c r="AP48" s="161">
        <f>[1]Page4!AP48</f>
        <v>0</v>
      </c>
      <c r="AQ48" s="161">
        <f>[1]Page4!AQ48</f>
        <v>0</v>
      </c>
    </row>
    <row r="49" spans="1:43">
      <c r="A49" s="75"/>
      <c r="B49" s="179"/>
      <c r="C49" s="186"/>
      <c r="D49" s="181"/>
      <c r="E49" s="181"/>
      <c r="F49" s="181"/>
      <c r="G49" s="181"/>
      <c r="H49" s="182"/>
      <c r="I49" s="161">
        <f>[1]Page4!I49</f>
        <v>0</v>
      </c>
      <c r="J49" s="161">
        <f>[1]Page4!J49</f>
        <v>0</v>
      </c>
      <c r="L49" s="75"/>
      <c r="M49" s="184"/>
      <c r="N49" s="186"/>
      <c r="O49" s="181"/>
      <c r="P49" s="181"/>
      <c r="Q49" s="181"/>
      <c r="R49" s="181"/>
      <c r="S49" s="182"/>
      <c r="T49" s="161">
        <f>[1]Page4!T49</f>
        <v>0</v>
      </c>
      <c r="U49" s="161">
        <f>[1]Page4!U49</f>
        <v>0</v>
      </c>
      <c r="W49" s="75"/>
      <c r="X49" s="184"/>
      <c r="Y49" s="186"/>
      <c r="Z49" s="181"/>
      <c r="AA49" s="181"/>
      <c r="AB49" s="181"/>
      <c r="AC49" s="181"/>
      <c r="AD49" s="182"/>
      <c r="AE49" s="161">
        <f>[1]Page4!AE49</f>
        <v>0</v>
      </c>
      <c r="AF49" s="161">
        <f>[1]Page4!AF49</f>
        <v>0</v>
      </c>
      <c r="AH49" s="75"/>
      <c r="AI49" s="184"/>
      <c r="AJ49" s="186"/>
      <c r="AK49" s="181"/>
      <c r="AL49" s="181"/>
      <c r="AM49" s="181"/>
      <c r="AN49" s="181"/>
      <c r="AO49" s="182"/>
      <c r="AP49" s="161">
        <f>[1]Page4!AP49</f>
        <v>0</v>
      </c>
      <c r="AQ49" s="161">
        <f>[1]Page4!AQ49</f>
        <v>0</v>
      </c>
    </row>
    <row r="50" spans="1:43" ht="17" thickBot="1">
      <c r="A50" s="75"/>
      <c r="B50" s="187"/>
      <c r="C50" s="188" t="s">
        <v>3</v>
      </c>
      <c r="D50" s="189"/>
      <c r="E50" s="189"/>
      <c r="F50" s="189"/>
      <c r="G50" s="189"/>
      <c r="H50" s="190"/>
      <c r="I50" s="191">
        <f>[1]Page4!I50</f>
        <v>0</v>
      </c>
      <c r="J50" s="191">
        <f>[1]Page4!J50</f>
        <v>0</v>
      </c>
      <c r="L50" s="75"/>
      <c r="M50" s="192"/>
      <c r="N50" s="188" t="s">
        <v>3</v>
      </c>
      <c r="O50" s="189"/>
      <c r="P50" s="189"/>
      <c r="Q50" s="189"/>
      <c r="R50" s="189"/>
      <c r="S50" s="190"/>
      <c r="T50" s="191">
        <f>[1]Page4!T50</f>
        <v>0</v>
      </c>
      <c r="U50" s="191">
        <f>[1]Page4!U50</f>
        <v>0</v>
      </c>
      <c r="W50" s="75"/>
      <c r="X50" s="192"/>
      <c r="Y50" s="188" t="s">
        <v>3</v>
      </c>
      <c r="Z50" s="189"/>
      <c r="AA50" s="189"/>
      <c r="AB50" s="189"/>
      <c r="AC50" s="189"/>
      <c r="AD50" s="190"/>
      <c r="AE50" s="191">
        <f>[1]Page4!AE50</f>
        <v>0</v>
      </c>
      <c r="AF50" s="191">
        <f>[1]Page4!AF50</f>
        <v>0</v>
      </c>
      <c r="AH50" s="75"/>
      <c r="AI50" s="192"/>
      <c r="AJ50" s="188" t="s">
        <v>3</v>
      </c>
      <c r="AK50" s="189"/>
      <c r="AL50" s="189"/>
      <c r="AM50" s="189"/>
      <c r="AN50" s="189"/>
      <c r="AO50" s="190"/>
      <c r="AP50" s="191">
        <f>[1]Page4!AP50</f>
        <v>0</v>
      </c>
      <c r="AQ50" s="191">
        <f>[1]Page4!AQ50</f>
        <v>0</v>
      </c>
    </row>
    <row r="51" spans="1:43" ht="17" thickBot="1">
      <c r="A51" s="75"/>
      <c r="B51" s="175" t="str">
        <f>"(8)"</f>
        <v>(8)</v>
      </c>
      <c r="C51" s="193" t="s">
        <v>254</v>
      </c>
      <c r="D51" s="194"/>
      <c r="E51" s="194"/>
      <c r="F51" s="194"/>
      <c r="G51" s="194"/>
      <c r="H51" s="195"/>
      <c r="I51" s="196" t="s">
        <v>255</v>
      </c>
      <c r="J51" s="196" t="s">
        <v>255</v>
      </c>
      <c r="L51" s="75"/>
      <c r="M51" s="59" t="str">
        <f>"(8)"</f>
        <v>(8)</v>
      </c>
      <c r="N51" s="193" t="s">
        <v>254</v>
      </c>
      <c r="O51" s="194"/>
      <c r="P51" s="194"/>
      <c r="Q51" s="194"/>
      <c r="R51" s="194"/>
      <c r="S51" s="195"/>
      <c r="T51" s="196" t="s">
        <v>255</v>
      </c>
      <c r="U51" s="196" t="s">
        <v>255</v>
      </c>
      <c r="W51" s="75"/>
      <c r="X51" s="59" t="str">
        <f>"(8)"</f>
        <v>(8)</v>
      </c>
      <c r="Y51" s="193" t="s">
        <v>254</v>
      </c>
      <c r="Z51" s="194"/>
      <c r="AA51" s="194"/>
      <c r="AB51" s="194"/>
      <c r="AC51" s="194"/>
      <c r="AD51" s="195"/>
      <c r="AE51" s="196" t="s">
        <v>255</v>
      </c>
      <c r="AF51" s="196" t="s">
        <v>255</v>
      </c>
      <c r="AH51" s="75"/>
      <c r="AI51" s="59" t="str">
        <f>"(8)"</f>
        <v>(8)</v>
      </c>
      <c r="AJ51" s="193" t="s">
        <v>254</v>
      </c>
      <c r="AK51" s="194"/>
      <c r="AL51" s="194"/>
      <c r="AM51" s="194"/>
      <c r="AN51" s="194"/>
      <c r="AO51" s="195"/>
      <c r="AP51" s="196" t="s">
        <v>255</v>
      </c>
      <c r="AQ51" s="196" t="s">
        <v>255</v>
      </c>
    </row>
    <row r="52" spans="1:43">
      <c r="A52" s="75"/>
      <c r="B52" s="197"/>
      <c r="C52" s="198"/>
      <c r="D52" s="199"/>
      <c r="E52" s="199"/>
      <c r="F52" s="199"/>
      <c r="G52" s="199"/>
      <c r="H52" s="32"/>
      <c r="I52" s="200" t="s">
        <v>256</v>
      </c>
      <c r="J52" s="200" t="s">
        <v>256</v>
      </c>
      <c r="L52" s="75"/>
      <c r="M52" s="201"/>
      <c r="N52" s="198"/>
      <c r="O52" s="199"/>
      <c r="P52" s="199"/>
      <c r="Q52" s="199"/>
      <c r="R52" s="199"/>
      <c r="S52" s="32"/>
      <c r="T52" s="200" t="s">
        <v>256</v>
      </c>
      <c r="U52" s="200" t="s">
        <v>256</v>
      </c>
      <c r="W52" s="75"/>
      <c r="X52" s="201"/>
      <c r="Y52" s="198"/>
      <c r="Z52" s="199"/>
      <c r="AA52" s="199"/>
      <c r="AB52" s="199"/>
      <c r="AC52" s="199"/>
      <c r="AD52" s="32"/>
      <c r="AE52" s="200" t="s">
        <v>256</v>
      </c>
      <c r="AF52" s="200" t="s">
        <v>256</v>
      </c>
      <c r="AH52" s="75"/>
      <c r="AI52" s="201"/>
      <c r="AJ52" s="198"/>
      <c r="AK52" s="199"/>
      <c r="AL52" s="199"/>
      <c r="AM52" s="199"/>
      <c r="AN52" s="199"/>
      <c r="AO52" s="32"/>
      <c r="AP52" s="200" t="s">
        <v>256</v>
      </c>
      <c r="AQ52" s="200" t="s">
        <v>256</v>
      </c>
    </row>
    <row r="53" spans="1:43">
      <c r="A53" s="75"/>
      <c r="B53" s="179"/>
      <c r="C53" s="202"/>
      <c r="D53" s="181"/>
      <c r="E53" s="181"/>
      <c r="F53" s="181"/>
      <c r="G53" s="181"/>
      <c r="H53" s="182"/>
      <c r="I53" s="183">
        <f>[1]Page4!I53</f>
        <v>0</v>
      </c>
      <c r="J53" s="183">
        <f>[1]Page4!J53</f>
        <v>0</v>
      </c>
      <c r="L53" s="75"/>
      <c r="M53" s="184"/>
      <c r="N53" s="202"/>
      <c r="O53" s="181"/>
      <c r="P53" s="181"/>
      <c r="Q53" s="181"/>
      <c r="R53" s="181"/>
      <c r="S53" s="182"/>
      <c r="T53" s="183">
        <f>[1]Page4!T53</f>
        <v>0</v>
      </c>
      <c r="U53" s="183">
        <f>[1]Page4!U53</f>
        <v>0</v>
      </c>
      <c r="W53" s="75"/>
      <c r="X53" s="184"/>
      <c r="Y53" s="202"/>
      <c r="Z53" s="181"/>
      <c r="AA53" s="181"/>
      <c r="AB53" s="181"/>
      <c r="AC53" s="181"/>
      <c r="AD53" s="182"/>
      <c r="AE53" s="183">
        <f>[1]Page4!AE53</f>
        <v>0</v>
      </c>
      <c r="AF53" s="183">
        <f>[1]Page4!AF53</f>
        <v>0</v>
      </c>
      <c r="AH53" s="75"/>
      <c r="AI53" s="184"/>
      <c r="AJ53" s="202"/>
      <c r="AK53" s="181"/>
      <c r="AL53" s="181"/>
      <c r="AM53" s="181"/>
      <c r="AN53" s="181"/>
      <c r="AO53" s="182"/>
      <c r="AP53" s="183">
        <f>[1]Page4!AP53</f>
        <v>0</v>
      </c>
      <c r="AQ53" s="183">
        <f>[1]Page4!AQ53</f>
        <v>0</v>
      </c>
    </row>
    <row r="54" spans="1:43">
      <c r="A54" s="75"/>
      <c r="B54" s="179"/>
      <c r="C54" s="203"/>
      <c r="D54" s="181"/>
      <c r="E54" s="181"/>
      <c r="F54" s="181"/>
      <c r="G54" s="181"/>
      <c r="H54" s="182"/>
      <c r="I54" s="161">
        <f>[1]Page4!I54</f>
        <v>0</v>
      </c>
      <c r="J54" s="161">
        <f>[1]Page4!J54</f>
        <v>0</v>
      </c>
      <c r="L54" s="75"/>
      <c r="M54" s="184"/>
      <c r="N54" s="203"/>
      <c r="O54" s="181"/>
      <c r="P54" s="181"/>
      <c r="Q54" s="181"/>
      <c r="R54" s="181"/>
      <c r="S54" s="182"/>
      <c r="T54" s="161">
        <f>[1]Page4!T54</f>
        <v>0</v>
      </c>
      <c r="U54" s="161">
        <f>[1]Page4!U54</f>
        <v>0</v>
      </c>
      <c r="W54" s="75"/>
      <c r="X54" s="184"/>
      <c r="Y54" s="203"/>
      <c r="Z54" s="181"/>
      <c r="AA54" s="181"/>
      <c r="AB54" s="181"/>
      <c r="AC54" s="181"/>
      <c r="AD54" s="182"/>
      <c r="AE54" s="161">
        <f>[1]Page4!AE54</f>
        <v>0</v>
      </c>
      <c r="AF54" s="161">
        <f>[1]Page4!AF54</f>
        <v>0</v>
      </c>
      <c r="AH54" s="75"/>
      <c r="AI54" s="184"/>
      <c r="AJ54" s="203"/>
      <c r="AK54" s="181"/>
      <c r="AL54" s="181"/>
      <c r="AM54" s="181"/>
      <c r="AN54" s="181"/>
      <c r="AO54" s="182"/>
      <c r="AP54" s="161">
        <f>[1]Page4!AP54</f>
        <v>0</v>
      </c>
      <c r="AQ54" s="161">
        <f>[1]Page4!AQ54</f>
        <v>0</v>
      </c>
    </row>
    <row r="55" spans="1:43">
      <c r="A55" s="75"/>
      <c r="B55" s="179"/>
      <c r="C55" s="203"/>
      <c r="D55" s="181"/>
      <c r="E55" s="181"/>
      <c r="F55" s="181"/>
      <c r="G55" s="181"/>
      <c r="H55" s="182"/>
      <c r="I55" s="161">
        <f>[1]Page4!I55</f>
        <v>0</v>
      </c>
      <c r="J55" s="161">
        <f>[1]Page4!J55</f>
        <v>0</v>
      </c>
      <c r="L55" s="75"/>
      <c r="M55" s="184"/>
      <c r="N55" s="203"/>
      <c r="O55" s="181"/>
      <c r="P55" s="181"/>
      <c r="Q55" s="181"/>
      <c r="R55" s="181"/>
      <c r="S55" s="182"/>
      <c r="T55" s="161">
        <f>[1]Page4!T55</f>
        <v>0</v>
      </c>
      <c r="U55" s="161">
        <f>[1]Page4!U55</f>
        <v>0</v>
      </c>
      <c r="W55" s="75"/>
      <c r="X55" s="184"/>
      <c r="Y55" s="203"/>
      <c r="Z55" s="181"/>
      <c r="AA55" s="181"/>
      <c r="AB55" s="181"/>
      <c r="AC55" s="181"/>
      <c r="AD55" s="182"/>
      <c r="AE55" s="161">
        <f>[1]Page4!AE55</f>
        <v>0</v>
      </c>
      <c r="AF55" s="161">
        <f>[1]Page4!AF55</f>
        <v>0</v>
      </c>
      <c r="AH55" s="75"/>
      <c r="AI55" s="184"/>
      <c r="AJ55" s="203"/>
      <c r="AK55" s="181"/>
      <c r="AL55" s="181"/>
      <c r="AM55" s="181"/>
      <c r="AN55" s="181"/>
      <c r="AO55" s="182"/>
      <c r="AP55" s="161">
        <f>[1]Page4!AP55</f>
        <v>0</v>
      </c>
      <c r="AQ55" s="161">
        <f>[1]Page4!AQ55</f>
        <v>0</v>
      </c>
    </row>
    <row r="56" spans="1:43">
      <c r="A56" s="75"/>
      <c r="B56" s="179"/>
      <c r="C56" s="203"/>
      <c r="D56" s="181"/>
      <c r="E56" s="181"/>
      <c r="F56" s="181"/>
      <c r="G56" s="181"/>
      <c r="H56" s="182"/>
      <c r="I56" s="161">
        <f>[1]Page4!I56</f>
        <v>0</v>
      </c>
      <c r="J56" s="161">
        <f>[1]Page4!J56</f>
        <v>0</v>
      </c>
      <c r="L56" s="75"/>
      <c r="M56" s="184"/>
      <c r="N56" s="203"/>
      <c r="O56" s="181"/>
      <c r="P56" s="181"/>
      <c r="Q56" s="181"/>
      <c r="R56" s="181"/>
      <c r="S56" s="182"/>
      <c r="T56" s="161">
        <f>[1]Page4!T56</f>
        <v>0</v>
      </c>
      <c r="U56" s="161">
        <f>[1]Page4!U56</f>
        <v>0</v>
      </c>
      <c r="W56" s="75"/>
      <c r="X56" s="184"/>
      <c r="Y56" s="203"/>
      <c r="Z56" s="181"/>
      <c r="AA56" s="181"/>
      <c r="AB56" s="181"/>
      <c r="AC56" s="181"/>
      <c r="AD56" s="182"/>
      <c r="AE56" s="161">
        <f>[1]Page4!AE56</f>
        <v>0</v>
      </c>
      <c r="AF56" s="161">
        <f>[1]Page4!AF56</f>
        <v>0</v>
      </c>
      <c r="AH56" s="75"/>
      <c r="AI56" s="184"/>
      <c r="AJ56" s="203"/>
      <c r="AK56" s="181"/>
      <c r="AL56" s="181"/>
      <c r="AM56" s="181"/>
      <c r="AN56" s="181"/>
      <c r="AO56" s="182"/>
      <c r="AP56" s="161">
        <f>[1]Page4!AP56</f>
        <v>0</v>
      </c>
      <c r="AQ56" s="161">
        <f>[1]Page4!AQ56</f>
        <v>0</v>
      </c>
    </row>
    <row r="57" spans="1:43" ht="17" thickBot="1">
      <c r="A57" s="80"/>
      <c r="B57" s="204"/>
      <c r="C57" s="205"/>
      <c r="D57" s="206"/>
      <c r="E57" s="206"/>
      <c r="F57" s="206"/>
      <c r="G57" s="206"/>
      <c r="H57" s="207"/>
      <c r="I57" s="208">
        <f>[1]Page4!I57</f>
        <v>0</v>
      </c>
      <c r="J57" s="208">
        <f>[1]Page4!J57</f>
        <v>0</v>
      </c>
      <c r="L57" s="80"/>
      <c r="M57" s="209"/>
      <c r="N57" s="205"/>
      <c r="O57" s="206"/>
      <c r="P57" s="206"/>
      <c r="Q57" s="206"/>
      <c r="R57" s="206"/>
      <c r="S57" s="207"/>
      <c r="T57" s="208">
        <f>[1]Page4!T57</f>
        <v>0</v>
      </c>
      <c r="U57" s="208">
        <f>[1]Page4!U57</f>
        <v>0</v>
      </c>
      <c r="W57" s="80"/>
      <c r="X57" s="209"/>
      <c r="Y57" s="205"/>
      <c r="Z57" s="206"/>
      <c r="AA57" s="206"/>
      <c r="AB57" s="206"/>
      <c r="AC57" s="206"/>
      <c r="AD57" s="207"/>
      <c r="AE57" s="208">
        <f>[1]Page4!AE57</f>
        <v>0</v>
      </c>
      <c r="AF57" s="208">
        <f>[1]Page4!AF57</f>
        <v>0</v>
      </c>
      <c r="AH57" s="80"/>
      <c r="AI57" s="209"/>
      <c r="AJ57" s="205"/>
      <c r="AK57" s="206"/>
      <c r="AL57" s="206"/>
      <c r="AM57" s="206"/>
      <c r="AN57" s="206"/>
      <c r="AO57" s="207"/>
      <c r="AP57" s="208">
        <f>[1]Page4!AP57</f>
        <v>0</v>
      </c>
      <c r="AQ57" s="208">
        <f>[1]Page4!AQ57</f>
        <v>0</v>
      </c>
    </row>
    <row r="58" spans="1:43">
      <c r="A58" s="1"/>
      <c r="B58" s="1"/>
      <c r="C58" s="86"/>
      <c r="D58" s="86" t="s">
        <v>90</v>
      </c>
      <c r="E58" s="1"/>
      <c r="F58" s="1"/>
      <c r="G58" s="1"/>
      <c r="H58" s="1"/>
      <c r="I58" s="1"/>
      <c r="J58" s="1"/>
      <c r="L58" s="1"/>
      <c r="M58" s="1"/>
      <c r="N58" s="86"/>
      <c r="O58" s="86" t="s">
        <v>90</v>
      </c>
      <c r="P58" s="1"/>
      <c r="Q58" s="1"/>
      <c r="R58" s="1"/>
      <c r="S58" s="1"/>
      <c r="T58" s="1"/>
      <c r="U58" s="1"/>
      <c r="W58" s="1"/>
      <c r="X58" s="1"/>
      <c r="Y58" s="86"/>
      <c r="Z58" s="86" t="s">
        <v>90</v>
      </c>
      <c r="AA58" s="1"/>
      <c r="AB58" s="1"/>
      <c r="AC58" s="1"/>
      <c r="AD58" s="1"/>
      <c r="AE58" s="1"/>
      <c r="AF58" s="1"/>
      <c r="AH58" s="1"/>
      <c r="AI58" s="1"/>
      <c r="AJ58" s="86"/>
      <c r="AK58" s="86" t="s">
        <v>90</v>
      </c>
      <c r="AL58" s="1"/>
      <c r="AM58" s="1"/>
      <c r="AN58" s="1"/>
      <c r="AO58" s="1"/>
      <c r="AP58" s="1"/>
      <c r="AQ58" s="1"/>
    </row>
  </sheetData>
  <pageMargins left="0.7" right="0.7" top="0.75" bottom="0.75" header="0.3" footer="0.3"/>
  <pageSetup paperSize="8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4A22-30D9-6E45-BF37-929100A895CD}">
  <sheetPr>
    <pageSetUpPr fitToPage="1"/>
  </sheetPr>
  <dimension ref="B1:BZ49"/>
  <sheetViews>
    <sheetView workbookViewId="0">
      <selection activeCell="AT9" sqref="AT9:AT12"/>
    </sheetView>
  </sheetViews>
  <sheetFormatPr baseColWidth="10" defaultRowHeight="16"/>
  <cols>
    <col min="1" max="1" width="1.83203125" customWidth="1"/>
    <col min="2" max="2" width="6.1640625" customWidth="1"/>
    <col min="3" max="3" width="1.33203125" customWidth="1"/>
    <col min="6" max="6" width="4.6640625" customWidth="1"/>
    <col min="9" max="9" width="5.33203125" customWidth="1"/>
    <col min="11" max="11" width="5.83203125" customWidth="1"/>
    <col min="13" max="13" width="3.6640625" customWidth="1"/>
    <col min="15" max="16" width="1.33203125" customWidth="1"/>
    <col min="17" max="17" width="1.83203125" customWidth="1"/>
    <col min="18" max="18" width="6.1640625" customWidth="1"/>
    <col min="19" max="19" width="1.33203125" customWidth="1"/>
    <col min="22" max="22" width="4.6640625" customWidth="1"/>
    <col min="25" max="25" width="5.33203125" customWidth="1"/>
    <col min="27" max="27" width="5.83203125" customWidth="1"/>
    <col min="29" max="29" width="3.6640625" customWidth="1"/>
    <col min="31" max="32" width="1.33203125" customWidth="1"/>
    <col min="33" max="33" width="1.83203125" customWidth="1"/>
    <col min="34" max="34" width="6.1640625" customWidth="1"/>
    <col min="35" max="35" width="1.33203125" customWidth="1"/>
    <col min="38" max="38" width="4.6640625" customWidth="1"/>
    <col min="41" max="41" width="5.33203125" customWidth="1"/>
    <col min="43" max="43" width="5.83203125" customWidth="1"/>
    <col min="45" max="45" width="3.6640625" customWidth="1"/>
    <col min="47" max="48" width="1.33203125" customWidth="1"/>
    <col min="49" max="49" width="1.83203125" customWidth="1"/>
    <col min="50" max="50" width="6.1640625" customWidth="1"/>
    <col min="51" max="51" width="1.33203125" customWidth="1"/>
    <col min="54" max="54" width="4.6640625" customWidth="1"/>
    <col min="57" max="57" width="5.33203125" customWidth="1"/>
    <col min="59" max="59" width="5.83203125" customWidth="1"/>
    <col min="61" max="61" width="3.6640625" customWidth="1"/>
    <col min="63" max="64" width="1.33203125" customWidth="1"/>
    <col min="65" max="65" width="1.83203125" customWidth="1"/>
    <col min="66" max="66" width="6.1640625" customWidth="1"/>
    <col min="67" max="67" width="1.33203125" customWidth="1"/>
    <col min="70" max="70" width="4.6640625" customWidth="1"/>
    <col min="73" max="73" width="5.33203125" customWidth="1"/>
    <col min="75" max="75" width="5.83203125" customWidth="1"/>
    <col min="77" max="77" width="3.6640625" customWidth="1"/>
    <col min="257" max="257" width="1.83203125" customWidth="1"/>
    <col min="258" max="258" width="6.1640625" customWidth="1"/>
    <col min="259" max="259" width="1.33203125" customWidth="1"/>
    <col min="262" max="262" width="4.6640625" customWidth="1"/>
    <col min="265" max="265" width="5.33203125" customWidth="1"/>
    <col min="267" max="267" width="5.83203125" customWidth="1"/>
    <col min="269" max="269" width="3.6640625" customWidth="1"/>
    <col min="271" max="272" width="1.33203125" customWidth="1"/>
    <col min="273" max="273" width="1.83203125" customWidth="1"/>
    <col min="274" max="274" width="6.1640625" customWidth="1"/>
    <col min="275" max="275" width="1.33203125" customWidth="1"/>
    <col min="278" max="278" width="4.6640625" customWidth="1"/>
    <col min="281" max="281" width="5.33203125" customWidth="1"/>
    <col min="283" max="283" width="5.83203125" customWidth="1"/>
    <col min="285" max="285" width="3.6640625" customWidth="1"/>
    <col min="287" max="288" width="1.33203125" customWidth="1"/>
    <col min="289" max="289" width="1.83203125" customWidth="1"/>
    <col min="290" max="290" width="6.1640625" customWidth="1"/>
    <col min="291" max="291" width="1.33203125" customWidth="1"/>
    <col min="294" max="294" width="4.6640625" customWidth="1"/>
    <col min="297" max="297" width="5.33203125" customWidth="1"/>
    <col min="299" max="299" width="5.83203125" customWidth="1"/>
    <col min="301" max="301" width="3.6640625" customWidth="1"/>
    <col min="303" max="304" width="1.33203125" customWidth="1"/>
    <col min="305" max="305" width="1.83203125" customWidth="1"/>
    <col min="306" max="306" width="6.1640625" customWidth="1"/>
    <col min="307" max="307" width="1.33203125" customWidth="1"/>
    <col min="310" max="310" width="4.6640625" customWidth="1"/>
    <col min="313" max="313" width="5.33203125" customWidth="1"/>
    <col min="315" max="315" width="5.83203125" customWidth="1"/>
    <col min="317" max="317" width="3.6640625" customWidth="1"/>
    <col min="513" max="513" width="1.83203125" customWidth="1"/>
    <col min="514" max="514" width="6.1640625" customWidth="1"/>
    <col min="515" max="515" width="1.33203125" customWidth="1"/>
    <col min="518" max="518" width="4.6640625" customWidth="1"/>
    <col min="521" max="521" width="5.33203125" customWidth="1"/>
    <col min="523" max="523" width="5.83203125" customWidth="1"/>
    <col min="525" max="525" width="3.6640625" customWidth="1"/>
    <col min="527" max="528" width="1.33203125" customWidth="1"/>
    <col min="529" max="529" width="1.83203125" customWidth="1"/>
    <col min="530" max="530" width="6.1640625" customWidth="1"/>
    <col min="531" max="531" width="1.33203125" customWidth="1"/>
    <col min="534" max="534" width="4.6640625" customWidth="1"/>
    <col min="537" max="537" width="5.33203125" customWidth="1"/>
    <col min="539" max="539" width="5.83203125" customWidth="1"/>
    <col min="541" max="541" width="3.6640625" customWidth="1"/>
    <col min="543" max="544" width="1.33203125" customWidth="1"/>
    <col min="545" max="545" width="1.83203125" customWidth="1"/>
    <col min="546" max="546" width="6.1640625" customWidth="1"/>
    <col min="547" max="547" width="1.33203125" customWidth="1"/>
    <col min="550" max="550" width="4.6640625" customWidth="1"/>
    <col min="553" max="553" width="5.33203125" customWidth="1"/>
    <col min="555" max="555" width="5.83203125" customWidth="1"/>
    <col min="557" max="557" width="3.6640625" customWidth="1"/>
    <col min="559" max="560" width="1.33203125" customWidth="1"/>
    <col min="561" max="561" width="1.83203125" customWidth="1"/>
    <col min="562" max="562" width="6.1640625" customWidth="1"/>
    <col min="563" max="563" width="1.33203125" customWidth="1"/>
    <col min="566" max="566" width="4.6640625" customWidth="1"/>
    <col min="569" max="569" width="5.33203125" customWidth="1"/>
    <col min="571" max="571" width="5.83203125" customWidth="1"/>
    <col min="573" max="573" width="3.6640625" customWidth="1"/>
    <col min="769" max="769" width="1.83203125" customWidth="1"/>
    <col min="770" max="770" width="6.1640625" customWidth="1"/>
    <col min="771" max="771" width="1.33203125" customWidth="1"/>
    <col min="774" max="774" width="4.6640625" customWidth="1"/>
    <col min="777" max="777" width="5.33203125" customWidth="1"/>
    <col min="779" max="779" width="5.83203125" customWidth="1"/>
    <col min="781" max="781" width="3.6640625" customWidth="1"/>
    <col min="783" max="784" width="1.33203125" customWidth="1"/>
    <col min="785" max="785" width="1.83203125" customWidth="1"/>
    <col min="786" max="786" width="6.1640625" customWidth="1"/>
    <col min="787" max="787" width="1.33203125" customWidth="1"/>
    <col min="790" max="790" width="4.6640625" customWidth="1"/>
    <col min="793" max="793" width="5.33203125" customWidth="1"/>
    <col min="795" max="795" width="5.83203125" customWidth="1"/>
    <col min="797" max="797" width="3.6640625" customWidth="1"/>
    <col min="799" max="800" width="1.33203125" customWidth="1"/>
    <col min="801" max="801" width="1.83203125" customWidth="1"/>
    <col min="802" max="802" width="6.1640625" customWidth="1"/>
    <col min="803" max="803" width="1.33203125" customWidth="1"/>
    <col min="806" max="806" width="4.6640625" customWidth="1"/>
    <col min="809" max="809" width="5.33203125" customWidth="1"/>
    <col min="811" max="811" width="5.83203125" customWidth="1"/>
    <col min="813" max="813" width="3.6640625" customWidth="1"/>
    <col min="815" max="816" width="1.33203125" customWidth="1"/>
    <col min="817" max="817" width="1.83203125" customWidth="1"/>
    <col min="818" max="818" width="6.1640625" customWidth="1"/>
    <col min="819" max="819" width="1.33203125" customWidth="1"/>
    <col min="822" max="822" width="4.6640625" customWidth="1"/>
    <col min="825" max="825" width="5.33203125" customWidth="1"/>
    <col min="827" max="827" width="5.83203125" customWidth="1"/>
    <col min="829" max="829" width="3.6640625" customWidth="1"/>
    <col min="1025" max="1025" width="1.83203125" customWidth="1"/>
    <col min="1026" max="1026" width="6.1640625" customWidth="1"/>
    <col min="1027" max="1027" width="1.33203125" customWidth="1"/>
    <col min="1030" max="1030" width="4.6640625" customWidth="1"/>
    <col min="1033" max="1033" width="5.33203125" customWidth="1"/>
    <col min="1035" max="1035" width="5.83203125" customWidth="1"/>
    <col min="1037" max="1037" width="3.6640625" customWidth="1"/>
    <col min="1039" max="1040" width="1.33203125" customWidth="1"/>
    <col min="1041" max="1041" width="1.83203125" customWidth="1"/>
    <col min="1042" max="1042" width="6.1640625" customWidth="1"/>
    <col min="1043" max="1043" width="1.33203125" customWidth="1"/>
    <col min="1046" max="1046" width="4.6640625" customWidth="1"/>
    <col min="1049" max="1049" width="5.33203125" customWidth="1"/>
    <col min="1051" max="1051" width="5.83203125" customWidth="1"/>
    <col min="1053" max="1053" width="3.6640625" customWidth="1"/>
    <col min="1055" max="1056" width="1.33203125" customWidth="1"/>
    <col min="1057" max="1057" width="1.83203125" customWidth="1"/>
    <col min="1058" max="1058" width="6.1640625" customWidth="1"/>
    <col min="1059" max="1059" width="1.33203125" customWidth="1"/>
    <col min="1062" max="1062" width="4.6640625" customWidth="1"/>
    <col min="1065" max="1065" width="5.33203125" customWidth="1"/>
    <col min="1067" max="1067" width="5.83203125" customWidth="1"/>
    <col min="1069" max="1069" width="3.6640625" customWidth="1"/>
    <col min="1071" max="1072" width="1.33203125" customWidth="1"/>
    <col min="1073" max="1073" width="1.83203125" customWidth="1"/>
    <col min="1074" max="1074" width="6.1640625" customWidth="1"/>
    <col min="1075" max="1075" width="1.33203125" customWidth="1"/>
    <col min="1078" max="1078" width="4.6640625" customWidth="1"/>
    <col min="1081" max="1081" width="5.33203125" customWidth="1"/>
    <col min="1083" max="1083" width="5.83203125" customWidth="1"/>
    <col min="1085" max="1085" width="3.6640625" customWidth="1"/>
    <col min="1281" max="1281" width="1.83203125" customWidth="1"/>
    <col min="1282" max="1282" width="6.1640625" customWidth="1"/>
    <col min="1283" max="1283" width="1.33203125" customWidth="1"/>
    <col min="1286" max="1286" width="4.6640625" customWidth="1"/>
    <col min="1289" max="1289" width="5.33203125" customWidth="1"/>
    <col min="1291" max="1291" width="5.83203125" customWidth="1"/>
    <col min="1293" max="1293" width="3.6640625" customWidth="1"/>
    <col min="1295" max="1296" width="1.33203125" customWidth="1"/>
    <col min="1297" max="1297" width="1.83203125" customWidth="1"/>
    <col min="1298" max="1298" width="6.1640625" customWidth="1"/>
    <col min="1299" max="1299" width="1.33203125" customWidth="1"/>
    <col min="1302" max="1302" width="4.6640625" customWidth="1"/>
    <col min="1305" max="1305" width="5.33203125" customWidth="1"/>
    <col min="1307" max="1307" width="5.83203125" customWidth="1"/>
    <col min="1309" max="1309" width="3.6640625" customWidth="1"/>
    <col min="1311" max="1312" width="1.33203125" customWidth="1"/>
    <col min="1313" max="1313" width="1.83203125" customWidth="1"/>
    <col min="1314" max="1314" width="6.1640625" customWidth="1"/>
    <col min="1315" max="1315" width="1.33203125" customWidth="1"/>
    <col min="1318" max="1318" width="4.6640625" customWidth="1"/>
    <col min="1321" max="1321" width="5.33203125" customWidth="1"/>
    <col min="1323" max="1323" width="5.83203125" customWidth="1"/>
    <col min="1325" max="1325" width="3.6640625" customWidth="1"/>
    <col min="1327" max="1328" width="1.33203125" customWidth="1"/>
    <col min="1329" max="1329" width="1.83203125" customWidth="1"/>
    <col min="1330" max="1330" width="6.1640625" customWidth="1"/>
    <col min="1331" max="1331" width="1.33203125" customWidth="1"/>
    <col min="1334" max="1334" width="4.6640625" customWidth="1"/>
    <col min="1337" max="1337" width="5.33203125" customWidth="1"/>
    <col min="1339" max="1339" width="5.83203125" customWidth="1"/>
    <col min="1341" max="1341" width="3.6640625" customWidth="1"/>
    <col min="1537" max="1537" width="1.83203125" customWidth="1"/>
    <col min="1538" max="1538" width="6.1640625" customWidth="1"/>
    <col min="1539" max="1539" width="1.33203125" customWidth="1"/>
    <col min="1542" max="1542" width="4.6640625" customWidth="1"/>
    <col min="1545" max="1545" width="5.33203125" customWidth="1"/>
    <col min="1547" max="1547" width="5.83203125" customWidth="1"/>
    <col min="1549" max="1549" width="3.6640625" customWidth="1"/>
    <col min="1551" max="1552" width="1.33203125" customWidth="1"/>
    <col min="1553" max="1553" width="1.83203125" customWidth="1"/>
    <col min="1554" max="1554" width="6.1640625" customWidth="1"/>
    <col min="1555" max="1555" width="1.33203125" customWidth="1"/>
    <col min="1558" max="1558" width="4.6640625" customWidth="1"/>
    <col min="1561" max="1561" width="5.33203125" customWidth="1"/>
    <col min="1563" max="1563" width="5.83203125" customWidth="1"/>
    <col min="1565" max="1565" width="3.6640625" customWidth="1"/>
    <col min="1567" max="1568" width="1.33203125" customWidth="1"/>
    <col min="1569" max="1569" width="1.83203125" customWidth="1"/>
    <col min="1570" max="1570" width="6.1640625" customWidth="1"/>
    <col min="1571" max="1571" width="1.33203125" customWidth="1"/>
    <col min="1574" max="1574" width="4.6640625" customWidth="1"/>
    <col min="1577" max="1577" width="5.33203125" customWidth="1"/>
    <col min="1579" max="1579" width="5.83203125" customWidth="1"/>
    <col min="1581" max="1581" width="3.6640625" customWidth="1"/>
    <col min="1583" max="1584" width="1.33203125" customWidth="1"/>
    <col min="1585" max="1585" width="1.83203125" customWidth="1"/>
    <col min="1586" max="1586" width="6.1640625" customWidth="1"/>
    <col min="1587" max="1587" width="1.33203125" customWidth="1"/>
    <col min="1590" max="1590" width="4.6640625" customWidth="1"/>
    <col min="1593" max="1593" width="5.33203125" customWidth="1"/>
    <col min="1595" max="1595" width="5.83203125" customWidth="1"/>
    <col min="1597" max="1597" width="3.6640625" customWidth="1"/>
    <col min="1793" max="1793" width="1.83203125" customWidth="1"/>
    <col min="1794" max="1794" width="6.1640625" customWidth="1"/>
    <col min="1795" max="1795" width="1.33203125" customWidth="1"/>
    <col min="1798" max="1798" width="4.6640625" customWidth="1"/>
    <col min="1801" max="1801" width="5.33203125" customWidth="1"/>
    <col min="1803" max="1803" width="5.83203125" customWidth="1"/>
    <col min="1805" max="1805" width="3.6640625" customWidth="1"/>
    <col min="1807" max="1808" width="1.33203125" customWidth="1"/>
    <col min="1809" max="1809" width="1.83203125" customWidth="1"/>
    <col min="1810" max="1810" width="6.1640625" customWidth="1"/>
    <col min="1811" max="1811" width="1.33203125" customWidth="1"/>
    <col min="1814" max="1814" width="4.6640625" customWidth="1"/>
    <col min="1817" max="1817" width="5.33203125" customWidth="1"/>
    <col min="1819" max="1819" width="5.83203125" customWidth="1"/>
    <col min="1821" max="1821" width="3.6640625" customWidth="1"/>
    <col min="1823" max="1824" width="1.33203125" customWidth="1"/>
    <col min="1825" max="1825" width="1.83203125" customWidth="1"/>
    <col min="1826" max="1826" width="6.1640625" customWidth="1"/>
    <col min="1827" max="1827" width="1.33203125" customWidth="1"/>
    <col min="1830" max="1830" width="4.6640625" customWidth="1"/>
    <col min="1833" max="1833" width="5.33203125" customWidth="1"/>
    <col min="1835" max="1835" width="5.83203125" customWidth="1"/>
    <col min="1837" max="1837" width="3.6640625" customWidth="1"/>
    <col min="1839" max="1840" width="1.33203125" customWidth="1"/>
    <col min="1841" max="1841" width="1.83203125" customWidth="1"/>
    <col min="1842" max="1842" width="6.1640625" customWidth="1"/>
    <col min="1843" max="1843" width="1.33203125" customWidth="1"/>
    <col min="1846" max="1846" width="4.6640625" customWidth="1"/>
    <col min="1849" max="1849" width="5.33203125" customWidth="1"/>
    <col min="1851" max="1851" width="5.83203125" customWidth="1"/>
    <col min="1853" max="1853" width="3.6640625" customWidth="1"/>
    <col min="2049" max="2049" width="1.83203125" customWidth="1"/>
    <col min="2050" max="2050" width="6.1640625" customWidth="1"/>
    <col min="2051" max="2051" width="1.33203125" customWidth="1"/>
    <col min="2054" max="2054" width="4.6640625" customWidth="1"/>
    <col min="2057" max="2057" width="5.33203125" customWidth="1"/>
    <col min="2059" max="2059" width="5.83203125" customWidth="1"/>
    <col min="2061" max="2061" width="3.6640625" customWidth="1"/>
    <col min="2063" max="2064" width="1.33203125" customWidth="1"/>
    <col min="2065" max="2065" width="1.83203125" customWidth="1"/>
    <col min="2066" max="2066" width="6.1640625" customWidth="1"/>
    <col min="2067" max="2067" width="1.33203125" customWidth="1"/>
    <col min="2070" max="2070" width="4.6640625" customWidth="1"/>
    <col min="2073" max="2073" width="5.33203125" customWidth="1"/>
    <col min="2075" max="2075" width="5.83203125" customWidth="1"/>
    <col min="2077" max="2077" width="3.6640625" customWidth="1"/>
    <col min="2079" max="2080" width="1.33203125" customWidth="1"/>
    <col min="2081" max="2081" width="1.83203125" customWidth="1"/>
    <col min="2082" max="2082" width="6.1640625" customWidth="1"/>
    <col min="2083" max="2083" width="1.33203125" customWidth="1"/>
    <col min="2086" max="2086" width="4.6640625" customWidth="1"/>
    <col min="2089" max="2089" width="5.33203125" customWidth="1"/>
    <col min="2091" max="2091" width="5.83203125" customWidth="1"/>
    <col min="2093" max="2093" width="3.6640625" customWidth="1"/>
    <col min="2095" max="2096" width="1.33203125" customWidth="1"/>
    <col min="2097" max="2097" width="1.83203125" customWidth="1"/>
    <col min="2098" max="2098" width="6.1640625" customWidth="1"/>
    <col min="2099" max="2099" width="1.33203125" customWidth="1"/>
    <col min="2102" max="2102" width="4.6640625" customWidth="1"/>
    <col min="2105" max="2105" width="5.33203125" customWidth="1"/>
    <col min="2107" max="2107" width="5.83203125" customWidth="1"/>
    <col min="2109" max="2109" width="3.6640625" customWidth="1"/>
    <col min="2305" max="2305" width="1.83203125" customWidth="1"/>
    <col min="2306" max="2306" width="6.1640625" customWidth="1"/>
    <col min="2307" max="2307" width="1.33203125" customWidth="1"/>
    <col min="2310" max="2310" width="4.6640625" customWidth="1"/>
    <col min="2313" max="2313" width="5.33203125" customWidth="1"/>
    <col min="2315" max="2315" width="5.83203125" customWidth="1"/>
    <col min="2317" max="2317" width="3.6640625" customWidth="1"/>
    <col min="2319" max="2320" width="1.33203125" customWidth="1"/>
    <col min="2321" max="2321" width="1.83203125" customWidth="1"/>
    <col min="2322" max="2322" width="6.1640625" customWidth="1"/>
    <col min="2323" max="2323" width="1.33203125" customWidth="1"/>
    <col min="2326" max="2326" width="4.6640625" customWidth="1"/>
    <col min="2329" max="2329" width="5.33203125" customWidth="1"/>
    <col min="2331" max="2331" width="5.83203125" customWidth="1"/>
    <col min="2333" max="2333" width="3.6640625" customWidth="1"/>
    <col min="2335" max="2336" width="1.33203125" customWidth="1"/>
    <col min="2337" max="2337" width="1.83203125" customWidth="1"/>
    <col min="2338" max="2338" width="6.1640625" customWidth="1"/>
    <col min="2339" max="2339" width="1.33203125" customWidth="1"/>
    <col min="2342" max="2342" width="4.6640625" customWidth="1"/>
    <col min="2345" max="2345" width="5.33203125" customWidth="1"/>
    <col min="2347" max="2347" width="5.83203125" customWidth="1"/>
    <col min="2349" max="2349" width="3.6640625" customWidth="1"/>
    <col min="2351" max="2352" width="1.33203125" customWidth="1"/>
    <col min="2353" max="2353" width="1.83203125" customWidth="1"/>
    <col min="2354" max="2354" width="6.1640625" customWidth="1"/>
    <col min="2355" max="2355" width="1.33203125" customWidth="1"/>
    <col min="2358" max="2358" width="4.6640625" customWidth="1"/>
    <col min="2361" max="2361" width="5.33203125" customWidth="1"/>
    <col min="2363" max="2363" width="5.83203125" customWidth="1"/>
    <col min="2365" max="2365" width="3.6640625" customWidth="1"/>
    <col min="2561" max="2561" width="1.83203125" customWidth="1"/>
    <col min="2562" max="2562" width="6.1640625" customWidth="1"/>
    <col min="2563" max="2563" width="1.33203125" customWidth="1"/>
    <col min="2566" max="2566" width="4.6640625" customWidth="1"/>
    <col min="2569" max="2569" width="5.33203125" customWidth="1"/>
    <col min="2571" max="2571" width="5.83203125" customWidth="1"/>
    <col min="2573" max="2573" width="3.6640625" customWidth="1"/>
    <col min="2575" max="2576" width="1.33203125" customWidth="1"/>
    <col min="2577" max="2577" width="1.83203125" customWidth="1"/>
    <col min="2578" max="2578" width="6.1640625" customWidth="1"/>
    <col min="2579" max="2579" width="1.33203125" customWidth="1"/>
    <col min="2582" max="2582" width="4.6640625" customWidth="1"/>
    <col min="2585" max="2585" width="5.33203125" customWidth="1"/>
    <col min="2587" max="2587" width="5.83203125" customWidth="1"/>
    <col min="2589" max="2589" width="3.6640625" customWidth="1"/>
    <col min="2591" max="2592" width="1.33203125" customWidth="1"/>
    <col min="2593" max="2593" width="1.83203125" customWidth="1"/>
    <col min="2594" max="2594" width="6.1640625" customWidth="1"/>
    <col min="2595" max="2595" width="1.33203125" customWidth="1"/>
    <col min="2598" max="2598" width="4.6640625" customWidth="1"/>
    <col min="2601" max="2601" width="5.33203125" customWidth="1"/>
    <col min="2603" max="2603" width="5.83203125" customWidth="1"/>
    <col min="2605" max="2605" width="3.6640625" customWidth="1"/>
    <col min="2607" max="2608" width="1.33203125" customWidth="1"/>
    <col min="2609" max="2609" width="1.83203125" customWidth="1"/>
    <col min="2610" max="2610" width="6.1640625" customWidth="1"/>
    <col min="2611" max="2611" width="1.33203125" customWidth="1"/>
    <col min="2614" max="2614" width="4.6640625" customWidth="1"/>
    <col min="2617" max="2617" width="5.33203125" customWidth="1"/>
    <col min="2619" max="2619" width="5.83203125" customWidth="1"/>
    <col min="2621" max="2621" width="3.6640625" customWidth="1"/>
    <col min="2817" max="2817" width="1.83203125" customWidth="1"/>
    <col min="2818" max="2818" width="6.1640625" customWidth="1"/>
    <col min="2819" max="2819" width="1.33203125" customWidth="1"/>
    <col min="2822" max="2822" width="4.6640625" customWidth="1"/>
    <col min="2825" max="2825" width="5.33203125" customWidth="1"/>
    <col min="2827" max="2827" width="5.83203125" customWidth="1"/>
    <col min="2829" max="2829" width="3.6640625" customWidth="1"/>
    <col min="2831" max="2832" width="1.33203125" customWidth="1"/>
    <col min="2833" max="2833" width="1.83203125" customWidth="1"/>
    <col min="2834" max="2834" width="6.1640625" customWidth="1"/>
    <col min="2835" max="2835" width="1.33203125" customWidth="1"/>
    <col min="2838" max="2838" width="4.6640625" customWidth="1"/>
    <col min="2841" max="2841" width="5.33203125" customWidth="1"/>
    <col min="2843" max="2843" width="5.83203125" customWidth="1"/>
    <col min="2845" max="2845" width="3.6640625" customWidth="1"/>
    <col min="2847" max="2848" width="1.33203125" customWidth="1"/>
    <col min="2849" max="2849" width="1.83203125" customWidth="1"/>
    <col min="2850" max="2850" width="6.1640625" customWidth="1"/>
    <col min="2851" max="2851" width="1.33203125" customWidth="1"/>
    <col min="2854" max="2854" width="4.6640625" customWidth="1"/>
    <col min="2857" max="2857" width="5.33203125" customWidth="1"/>
    <col min="2859" max="2859" width="5.83203125" customWidth="1"/>
    <col min="2861" max="2861" width="3.6640625" customWidth="1"/>
    <col min="2863" max="2864" width="1.33203125" customWidth="1"/>
    <col min="2865" max="2865" width="1.83203125" customWidth="1"/>
    <col min="2866" max="2866" width="6.1640625" customWidth="1"/>
    <col min="2867" max="2867" width="1.33203125" customWidth="1"/>
    <col min="2870" max="2870" width="4.6640625" customWidth="1"/>
    <col min="2873" max="2873" width="5.33203125" customWidth="1"/>
    <col min="2875" max="2875" width="5.83203125" customWidth="1"/>
    <col min="2877" max="2877" width="3.6640625" customWidth="1"/>
    <col min="3073" max="3073" width="1.83203125" customWidth="1"/>
    <col min="3074" max="3074" width="6.1640625" customWidth="1"/>
    <col min="3075" max="3075" width="1.33203125" customWidth="1"/>
    <col min="3078" max="3078" width="4.6640625" customWidth="1"/>
    <col min="3081" max="3081" width="5.33203125" customWidth="1"/>
    <col min="3083" max="3083" width="5.83203125" customWidth="1"/>
    <col min="3085" max="3085" width="3.6640625" customWidth="1"/>
    <col min="3087" max="3088" width="1.33203125" customWidth="1"/>
    <col min="3089" max="3089" width="1.83203125" customWidth="1"/>
    <col min="3090" max="3090" width="6.1640625" customWidth="1"/>
    <col min="3091" max="3091" width="1.33203125" customWidth="1"/>
    <col min="3094" max="3094" width="4.6640625" customWidth="1"/>
    <col min="3097" max="3097" width="5.33203125" customWidth="1"/>
    <col min="3099" max="3099" width="5.83203125" customWidth="1"/>
    <col min="3101" max="3101" width="3.6640625" customWidth="1"/>
    <col min="3103" max="3104" width="1.33203125" customWidth="1"/>
    <col min="3105" max="3105" width="1.83203125" customWidth="1"/>
    <col min="3106" max="3106" width="6.1640625" customWidth="1"/>
    <col min="3107" max="3107" width="1.33203125" customWidth="1"/>
    <col min="3110" max="3110" width="4.6640625" customWidth="1"/>
    <col min="3113" max="3113" width="5.33203125" customWidth="1"/>
    <col min="3115" max="3115" width="5.83203125" customWidth="1"/>
    <col min="3117" max="3117" width="3.6640625" customWidth="1"/>
    <col min="3119" max="3120" width="1.33203125" customWidth="1"/>
    <col min="3121" max="3121" width="1.83203125" customWidth="1"/>
    <col min="3122" max="3122" width="6.1640625" customWidth="1"/>
    <col min="3123" max="3123" width="1.33203125" customWidth="1"/>
    <col min="3126" max="3126" width="4.6640625" customWidth="1"/>
    <col min="3129" max="3129" width="5.33203125" customWidth="1"/>
    <col min="3131" max="3131" width="5.83203125" customWidth="1"/>
    <col min="3133" max="3133" width="3.6640625" customWidth="1"/>
    <col min="3329" max="3329" width="1.83203125" customWidth="1"/>
    <col min="3330" max="3330" width="6.1640625" customWidth="1"/>
    <col min="3331" max="3331" width="1.33203125" customWidth="1"/>
    <col min="3334" max="3334" width="4.6640625" customWidth="1"/>
    <col min="3337" max="3337" width="5.33203125" customWidth="1"/>
    <col min="3339" max="3339" width="5.83203125" customWidth="1"/>
    <col min="3341" max="3341" width="3.6640625" customWidth="1"/>
    <col min="3343" max="3344" width="1.33203125" customWidth="1"/>
    <col min="3345" max="3345" width="1.83203125" customWidth="1"/>
    <col min="3346" max="3346" width="6.1640625" customWidth="1"/>
    <col min="3347" max="3347" width="1.33203125" customWidth="1"/>
    <col min="3350" max="3350" width="4.6640625" customWidth="1"/>
    <col min="3353" max="3353" width="5.33203125" customWidth="1"/>
    <col min="3355" max="3355" width="5.83203125" customWidth="1"/>
    <col min="3357" max="3357" width="3.6640625" customWidth="1"/>
    <col min="3359" max="3360" width="1.33203125" customWidth="1"/>
    <col min="3361" max="3361" width="1.83203125" customWidth="1"/>
    <col min="3362" max="3362" width="6.1640625" customWidth="1"/>
    <col min="3363" max="3363" width="1.33203125" customWidth="1"/>
    <col min="3366" max="3366" width="4.6640625" customWidth="1"/>
    <col min="3369" max="3369" width="5.33203125" customWidth="1"/>
    <col min="3371" max="3371" width="5.83203125" customWidth="1"/>
    <col min="3373" max="3373" width="3.6640625" customWidth="1"/>
    <col min="3375" max="3376" width="1.33203125" customWidth="1"/>
    <col min="3377" max="3377" width="1.83203125" customWidth="1"/>
    <col min="3378" max="3378" width="6.1640625" customWidth="1"/>
    <col min="3379" max="3379" width="1.33203125" customWidth="1"/>
    <col min="3382" max="3382" width="4.6640625" customWidth="1"/>
    <col min="3385" max="3385" width="5.33203125" customWidth="1"/>
    <col min="3387" max="3387" width="5.83203125" customWidth="1"/>
    <col min="3389" max="3389" width="3.6640625" customWidth="1"/>
    <col min="3585" max="3585" width="1.83203125" customWidth="1"/>
    <col min="3586" max="3586" width="6.1640625" customWidth="1"/>
    <col min="3587" max="3587" width="1.33203125" customWidth="1"/>
    <col min="3590" max="3590" width="4.6640625" customWidth="1"/>
    <col min="3593" max="3593" width="5.33203125" customWidth="1"/>
    <col min="3595" max="3595" width="5.83203125" customWidth="1"/>
    <col min="3597" max="3597" width="3.6640625" customWidth="1"/>
    <col min="3599" max="3600" width="1.33203125" customWidth="1"/>
    <col min="3601" max="3601" width="1.83203125" customWidth="1"/>
    <col min="3602" max="3602" width="6.1640625" customWidth="1"/>
    <col min="3603" max="3603" width="1.33203125" customWidth="1"/>
    <col min="3606" max="3606" width="4.6640625" customWidth="1"/>
    <col min="3609" max="3609" width="5.33203125" customWidth="1"/>
    <col min="3611" max="3611" width="5.83203125" customWidth="1"/>
    <col min="3613" max="3613" width="3.6640625" customWidth="1"/>
    <col min="3615" max="3616" width="1.33203125" customWidth="1"/>
    <col min="3617" max="3617" width="1.83203125" customWidth="1"/>
    <col min="3618" max="3618" width="6.1640625" customWidth="1"/>
    <col min="3619" max="3619" width="1.33203125" customWidth="1"/>
    <col min="3622" max="3622" width="4.6640625" customWidth="1"/>
    <col min="3625" max="3625" width="5.33203125" customWidth="1"/>
    <col min="3627" max="3627" width="5.83203125" customWidth="1"/>
    <col min="3629" max="3629" width="3.6640625" customWidth="1"/>
    <col min="3631" max="3632" width="1.33203125" customWidth="1"/>
    <col min="3633" max="3633" width="1.83203125" customWidth="1"/>
    <col min="3634" max="3634" width="6.1640625" customWidth="1"/>
    <col min="3635" max="3635" width="1.33203125" customWidth="1"/>
    <col min="3638" max="3638" width="4.6640625" customWidth="1"/>
    <col min="3641" max="3641" width="5.33203125" customWidth="1"/>
    <col min="3643" max="3643" width="5.83203125" customWidth="1"/>
    <col min="3645" max="3645" width="3.6640625" customWidth="1"/>
    <col min="3841" max="3841" width="1.83203125" customWidth="1"/>
    <col min="3842" max="3842" width="6.1640625" customWidth="1"/>
    <col min="3843" max="3843" width="1.33203125" customWidth="1"/>
    <col min="3846" max="3846" width="4.6640625" customWidth="1"/>
    <col min="3849" max="3849" width="5.33203125" customWidth="1"/>
    <col min="3851" max="3851" width="5.83203125" customWidth="1"/>
    <col min="3853" max="3853" width="3.6640625" customWidth="1"/>
    <col min="3855" max="3856" width="1.33203125" customWidth="1"/>
    <col min="3857" max="3857" width="1.83203125" customWidth="1"/>
    <col min="3858" max="3858" width="6.1640625" customWidth="1"/>
    <col min="3859" max="3859" width="1.33203125" customWidth="1"/>
    <col min="3862" max="3862" width="4.6640625" customWidth="1"/>
    <col min="3865" max="3865" width="5.33203125" customWidth="1"/>
    <col min="3867" max="3867" width="5.83203125" customWidth="1"/>
    <col min="3869" max="3869" width="3.6640625" customWidth="1"/>
    <col min="3871" max="3872" width="1.33203125" customWidth="1"/>
    <col min="3873" max="3873" width="1.83203125" customWidth="1"/>
    <col min="3874" max="3874" width="6.1640625" customWidth="1"/>
    <col min="3875" max="3875" width="1.33203125" customWidth="1"/>
    <col min="3878" max="3878" width="4.6640625" customWidth="1"/>
    <col min="3881" max="3881" width="5.33203125" customWidth="1"/>
    <col min="3883" max="3883" width="5.83203125" customWidth="1"/>
    <col min="3885" max="3885" width="3.6640625" customWidth="1"/>
    <col min="3887" max="3888" width="1.33203125" customWidth="1"/>
    <col min="3889" max="3889" width="1.83203125" customWidth="1"/>
    <col min="3890" max="3890" width="6.1640625" customWidth="1"/>
    <col min="3891" max="3891" width="1.33203125" customWidth="1"/>
    <col min="3894" max="3894" width="4.6640625" customWidth="1"/>
    <col min="3897" max="3897" width="5.33203125" customWidth="1"/>
    <col min="3899" max="3899" width="5.83203125" customWidth="1"/>
    <col min="3901" max="3901" width="3.6640625" customWidth="1"/>
    <col min="4097" max="4097" width="1.83203125" customWidth="1"/>
    <col min="4098" max="4098" width="6.1640625" customWidth="1"/>
    <col min="4099" max="4099" width="1.33203125" customWidth="1"/>
    <col min="4102" max="4102" width="4.6640625" customWidth="1"/>
    <col min="4105" max="4105" width="5.33203125" customWidth="1"/>
    <col min="4107" max="4107" width="5.83203125" customWidth="1"/>
    <col min="4109" max="4109" width="3.6640625" customWidth="1"/>
    <col min="4111" max="4112" width="1.33203125" customWidth="1"/>
    <col min="4113" max="4113" width="1.83203125" customWidth="1"/>
    <col min="4114" max="4114" width="6.1640625" customWidth="1"/>
    <col min="4115" max="4115" width="1.33203125" customWidth="1"/>
    <col min="4118" max="4118" width="4.6640625" customWidth="1"/>
    <col min="4121" max="4121" width="5.33203125" customWidth="1"/>
    <col min="4123" max="4123" width="5.83203125" customWidth="1"/>
    <col min="4125" max="4125" width="3.6640625" customWidth="1"/>
    <col min="4127" max="4128" width="1.33203125" customWidth="1"/>
    <col min="4129" max="4129" width="1.83203125" customWidth="1"/>
    <col min="4130" max="4130" width="6.1640625" customWidth="1"/>
    <col min="4131" max="4131" width="1.33203125" customWidth="1"/>
    <col min="4134" max="4134" width="4.6640625" customWidth="1"/>
    <col min="4137" max="4137" width="5.33203125" customWidth="1"/>
    <col min="4139" max="4139" width="5.83203125" customWidth="1"/>
    <col min="4141" max="4141" width="3.6640625" customWidth="1"/>
    <col min="4143" max="4144" width="1.33203125" customWidth="1"/>
    <col min="4145" max="4145" width="1.83203125" customWidth="1"/>
    <col min="4146" max="4146" width="6.1640625" customWidth="1"/>
    <col min="4147" max="4147" width="1.33203125" customWidth="1"/>
    <col min="4150" max="4150" width="4.6640625" customWidth="1"/>
    <col min="4153" max="4153" width="5.33203125" customWidth="1"/>
    <col min="4155" max="4155" width="5.83203125" customWidth="1"/>
    <col min="4157" max="4157" width="3.6640625" customWidth="1"/>
    <col min="4353" max="4353" width="1.83203125" customWidth="1"/>
    <col min="4354" max="4354" width="6.1640625" customWidth="1"/>
    <col min="4355" max="4355" width="1.33203125" customWidth="1"/>
    <col min="4358" max="4358" width="4.6640625" customWidth="1"/>
    <col min="4361" max="4361" width="5.33203125" customWidth="1"/>
    <col min="4363" max="4363" width="5.83203125" customWidth="1"/>
    <col min="4365" max="4365" width="3.6640625" customWidth="1"/>
    <col min="4367" max="4368" width="1.33203125" customWidth="1"/>
    <col min="4369" max="4369" width="1.83203125" customWidth="1"/>
    <col min="4370" max="4370" width="6.1640625" customWidth="1"/>
    <col min="4371" max="4371" width="1.33203125" customWidth="1"/>
    <col min="4374" max="4374" width="4.6640625" customWidth="1"/>
    <col min="4377" max="4377" width="5.33203125" customWidth="1"/>
    <col min="4379" max="4379" width="5.83203125" customWidth="1"/>
    <col min="4381" max="4381" width="3.6640625" customWidth="1"/>
    <col min="4383" max="4384" width="1.33203125" customWidth="1"/>
    <col min="4385" max="4385" width="1.83203125" customWidth="1"/>
    <col min="4386" max="4386" width="6.1640625" customWidth="1"/>
    <col min="4387" max="4387" width="1.33203125" customWidth="1"/>
    <col min="4390" max="4390" width="4.6640625" customWidth="1"/>
    <col min="4393" max="4393" width="5.33203125" customWidth="1"/>
    <col min="4395" max="4395" width="5.83203125" customWidth="1"/>
    <col min="4397" max="4397" width="3.6640625" customWidth="1"/>
    <col min="4399" max="4400" width="1.33203125" customWidth="1"/>
    <col min="4401" max="4401" width="1.83203125" customWidth="1"/>
    <col min="4402" max="4402" width="6.1640625" customWidth="1"/>
    <col min="4403" max="4403" width="1.33203125" customWidth="1"/>
    <col min="4406" max="4406" width="4.6640625" customWidth="1"/>
    <col min="4409" max="4409" width="5.33203125" customWidth="1"/>
    <col min="4411" max="4411" width="5.83203125" customWidth="1"/>
    <col min="4413" max="4413" width="3.6640625" customWidth="1"/>
    <col min="4609" max="4609" width="1.83203125" customWidth="1"/>
    <col min="4610" max="4610" width="6.1640625" customWidth="1"/>
    <col min="4611" max="4611" width="1.33203125" customWidth="1"/>
    <col min="4614" max="4614" width="4.6640625" customWidth="1"/>
    <col min="4617" max="4617" width="5.33203125" customWidth="1"/>
    <col min="4619" max="4619" width="5.83203125" customWidth="1"/>
    <col min="4621" max="4621" width="3.6640625" customWidth="1"/>
    <col min="4623" max="4624" width="1.33203125" customWidth="1"/>
    <col min="4625" max="4625" width="1.83203125" customWidth="1"/>
    <col min="4626" max="4626" width="6.1640625" customWidth="1"/>
    <col min="4627" max="4627" width="1.33203125" customWidth="1"/>
    <col min="4630" max="4630" width="4.6640625" customWidth="1"/>
    <col min="4633" max="4633" width="5.33203125" customWidth="1"/>
    <col min="4635" max="4635" width="5.83203125" customWidth="1"/>
    <col min="4637" max="4637" width="3.6640625" customWidth="1"/>
    <col min="4639" max="4640" width="1.33203125" customWidth="1"/>
    <col min="4641" max="4641" width="1.83203125" customWidth="1"/>
    <col min="4642" max="4642" width="6.1640625" customWidth="1"/>
    <col min="4643" max="4643" width="1.33203125" customWidth="1"/>
    <col min="4646" max="4646" width="4.6640625" customWidth="1"/>
    <col min="4649" max="4649" width="5.33203125" customWidth="1"/>
    <col min="4651" max="4651" width="5.83203125" customWidth="1"/>
    <col min="4653" max="4653" width="3.6640625" customWidth="1"/>
    <col min="4655" max="4656" width="1.33203125" customWidth="1"/>
    <col min="4657" max="4657" width="1.83203125" customWidth="1"/>
    <col min="4658" max="4658" width="6.1640625" customWidth="1"/>
    <col min="4659" max="4659" width="1.33203125" customWidth="1"/>
    <col min="4662" max="4662" width="4.6640625" customWidth="1"/>
    <col min="4665" max="4665" width="5.33203125" customWidth="1"/>
    <col min="4667" max="4667" width="5.83203125" customWidth="1"/>
    <col min="4669" max="4669" width="3.6640625" customWidth="1"/>
    <col min="4865" max="4865" width="1.83203125" customWidth="1"/>
    <col min="4866" max="4866" width="6.1640625" customWidth="1"/>
    <col min="4867" max="4867" width="1.33203125" customWidth="1"/>
    <col min="4870" max="4870" width="4.6640625" customWidth="1"/>
    <col min="4873" max="4873" width="5.33203125" customWidth="1"/>
    <col min="4875" max="4875" width="5.83203125" customWidth="1"/>
    <col min="4877" max="4877" width="3.6640625" customWidth="1"/>
    <col min="4879" max="4880" width="1.33203125" customWidth="1"/>
    <col min="4881" max="4881" width="1.83203125" customWidth="1"/>
    <col min="4882" max="4882" width="6.1640625" customWidth="1"/>
    <col min="4883" max="4883" width="1.33203125" customWidth="1"/>
    <col min="4886" max="4886" width="4.6640625" customWidth="1"/>
    <col min="4889" max="4889" width="5.33203125" customWidth="1"/>
    <col min="4891" max="4891" width="5.83203125" customWidth="1"/>
    <col min="4893" max="4893" width="3.6640625" customWidth="1"/>
    <col min="4895" max="4896" width="1.33203125" customWidth="1"/>
    <col min="4897" max="4897" width="1.83203125" customWidth="1"/>
    <col min="4898" max="4898" width="6.1640625" customWidth="1"/>
    <col min="4899" max="4899" width="1.33203125" customWidth="1"/>
    <col min="4902" max="4902" width="4.6640625" customWidth="1"/>
    <col min="4905" max="4905" width="5.33203125" customWidth="1"/>
    <col min="4907" max="4907" width="5.83203125" customWidth="1"/>
    <col min="4909" max="4909" width="3.6640625" customWidth="1"/>
    <col min="4911" max="4912" width="1.33203125" customWidth="1"/>
    <col min="4913" max="4913" width="1.83203125" customWidth="1"/>
    <col min="4914" max="4914" width="6.1640625" customWidth="1"/>
    <col min="4915" max="4915" width="1.33203125" customWidth="1"/>
    <col min="4918" max="4918" width="4.6640625" customWidth="1"/>
    <col min="4921" max="4921" width="5.33203125" customWidth="1"/>
    <col min="4923" max="4923" width="5.83203125" customWidth="1"/>
    <col min="4925" max="4925" width="3.6640625" customWidth="1"/>
    <col min="5121" max="5121" width="1.83203125" customWidth="1"/>
    <col min="5122" max="5122" width="6.1640625" customWidth="1"/>
    <col min="5123" max="5123" width="1.33203125" customWidth="1"/>
    <col min="5126" max="5126" width="4.6640625" customWidth="1"/>
    <col min="5129" max="5129" width="5.33203125" customWidth="1"/>
    <col min="5131" max="5131" width="5.83203125" customWidth="1"/>
    <col min="5133" max="5133" width="3.6640625" customWidth="1"/>
    <col min="5135" max="5136" width="1.33203125" customWidth="1"/>
    <col min="5137" max="5137" width="1.83203125" customWidth="1"/>
    <col min="5138" max="5138" width="6.1640625" customWidth="1"/>
    <col min="5139" max="5139" width="1.33203125" customWidth="1"/>
    <col min="5142" max="5142" width="4.6640625" customWidth="1"/>
    <col min="5145" max="5145" width="5.33203125" customWidth="1"/>
    <col min="5147" max="5147" width="5.83203125" customWidth="1"/>
    <col min="5149" max="5149" width="3.6640625" customWidth="1"/>
    <col min="5151" max="5152" width="1.33203125" customWidth="1"/>
    <col min="5153" max="5153" width="1.83203125" customWidth="1"/>
    <col min="5154" max="5154" width="6.1640625" customWidth="1"/>
    <col min="5155" max="5155" width="1.33203125" customWidth="1"/>
    <col min="5158" max="5158" width="4.6640625" customWidth="1"/>
    <col min="5161" max="5161" width="5.33203125" customWidth="1"/>
    <col min="5163" max="5163" width="5.83203125" customWidth="1"/>
    <col min="5165" max="5165" width="3.6640625" customWidth="1"/>
    <col min="5167" max="5168" width="1.33203125" customWidth="1"/>
    <col min="5169" max="5169" width="1.83203125" customWidth="1"/>
    <col min="5170" max="5170" width="6.1640625" customWidth="1"/>
    <col min="5171" max="5171" width="1.33203125" customWidth="1"/>
    <col min="5174" max="5174" width="4.6640625" customWidth="1"/>
    <col min="5177" max="5177" width="5.33203125" customWidth="1"/>
    <col min="5179" max="5179" width="5.83203125" customWidth="1"/>
    <col min="5181" max="5181" width="3.6640625" customWidth="1"/>
    <col min="5377" max="5377" width="1.83203125" customWidth="1"/>
    <col min="5378" max="5378" width="6.1640625" customWidth="1"/>
    <col min="5379" max="5379" width="1.33203125" customWidth="1"/>
    <col min="5382" max="5382" width="4.6640625" customWidth="1"/>
    <col min="5385" max="5385" width="5.33203125" customWidth="1"/>
    <col min="5387" max="5387" width="5.83203125" customWidth="1"/>
    <col min="5389" max="5389" width="3.6640625" customWidth="1"/>
    <col min="5391" max="5392" width="1.33203125" customWidth="1"/>
    <col min="5393" max="5393" width="1.83203125" customWidth="1"/>
    <col min="5394" max="5394" width="6.1640625" customWidth="1"/>
    <col min="5395" max="5395" width="1.33203125" customWidth="1"/>
    <col min="5398" max="5398" width="4.6640625" customWidth="1"/>
    <col min="5401" max="5401" width="5.33203125" customWidth="1"/>
    <col min="5403" max="5403" width="5.83203125" customWidth="1"/>
    <col min="5405" max="5405" width="3.6640625" customWidth="1"/>
    <col min="5407" max="5408" width="1.33203125" customWidth="1"/>
    <col min="5409" max="5409" width="1.83203125" customWidth="1"/>
    <col min="5410" max="5410" width="6.1640625" customWidth="1"/>
    <col min="5411" max="5411" width="1.33203125" customWidth="1"/>
    <col min="5414" max="5414" width="4.6640625" customWidth="1"/>
    <col min="5417" max="5417" width="5.33203125" customWidth="1"/>
    <col min="5419" max="5419" width="5.83203125" customWidth="1"/>
    <col min="5421" max="5421" width="3.6640625" customWidth="1"/>
    <col min="5423" max="5424" width="1.33203125" customWidth="1"/>
    <col min="5425" max="5425" width="1.83203125" customWidth="1"/>
    <col min="5426" max="5426" width="6.1640625" customWidth="1"/>
    <col min="5427" max="5427" width="1.33203125" customWidth="1"/>
    <col min="5430" max="5430" width="4.6640625" customWidth="1"/>
    <col min="5433" max="5433" width="5.33203125" customWidth="1"/>
    <col min="5435" max="5435" width="5.83203125" customWidth="1"/>
    <col min="5437" max="5437" width="3.6640625" customWidth="1"/>
    <col min="5633" max="5633" width="1.83203125" customWidth="1"/>
    <col min="5634" max="5634" width="6.1640625" customWidth="1"/>
    <col min="5635" max="5635" width="1.33203125" customWidth="1"/>
    <col min="5638" max="5638" width="4.6640625" customWidth="1"/>
    <col min="5641" max="5641" width="5.33203125" customWidth="1"/>
    <col min="5643" max="5643" width="5.83203125" customWidth="1"/>
    <col min="5645" max="5645" width="3.6640625" customWidth="1"/>
    <col min="5647" max="5648" width="1.33203125" customWidth="1"/>
    <col min="5649" max="5649" width="1.83203125" customWidth="1"/>
    <col min="5650" max="5650" width="6.1640625" customWidth="1"/>
    <col min="5651" max="5651" width="1.33203125" customWidth="1"/>
    <col min="5654" max="5654" width="4.6640625" customWidth="1"/>
    <col min="5657" max="5657" width="5.33203125" customWidth="1"/>
    <col min="5659" max="5659" width="5.83203125" customWidth="1"/>
    <col min="5661" max="5661" width="3.6640625" customWidth="1"/>
    <col min="5663" max="5664" width="1.33203125" customWidth="1"/>
    <col min="5665" max="5665" width="1.83203125" customWidth="1"/>
    <col min="5666" max="5666" width="6.1640625" customWidth="1"/>
    <col min="5667" max="5667" width="1.33203125" customWidth="1"/>
    <col min="5670" max="5670" width="4.6640625" customWidth="1"/>
    <col min="5673" max="5673" width="5.33203125" customWidth="1"/>
    <col min="5675" max="5675" width="5.83203125" customWidth="1"/>
    <col min="5677" max="5677" width="3.6640625" customWidth="1"/>
    <col min="5679" max="5680" width="1.33203125" customWidth="1"/>
    <col min="5681" max="5681" width="1.83203125" customWidth="1"/>
    <col min="5682" max="5682" width="6.1640625" customWidth="1"/>
    <col min="5683" max="5683" width="1.33203125" customWidth="1"/>
    <col min="5686" max="5686" width="4.6640625" customWidth="1"/>
    <col min="5689" max="5689" width="5.33203125" customWidth="1"/>
    <col min="5691" max="5691" width="5.83203125" customWidth="1"/>
    <col min="5693" max="5693" width="3.6640625" customWidth="1"/>
    <col min="5889" max="5889" width="1.83203125" customWidth="1"/>
    <col min="5890" max="5890" width="6.1640625" customWidth="1"/>
    <col min="5891" max="5891" width="1.33203125" customWidth="1"/>
    <col min="5894" max="5894" width="4.6640625" customWidth="1"/>
    <col min="5897" max="5897" width="5.33203125" customWidth="1"/>
    <col min="5899" max="5899" width="5.83203125" customWidth="1"/>
    <col min="5901" max="5901" width="3.6640625" customWidth="1"/>
    <col min="5903" max="5904" width="1.33203125" customWidth="1"/>
    <col min="5905" max="5905" width="1.83203125" customWidth="1"/>
    <col min="5906" max="5906" width="6.1640625" customWidth="1"/>
    <col min="5907" max="5907" width="1.33203125" customWidth="1"/>
    <col min="5910" max="5910" width="4.6640625" customWidth="1"/>
    <col min="5913" max="5913" width="5.33203125" customWidth="1"/>
    <col min="5915" max="5915" width="5.83203125" customWidth="1"/>
    <col min="5917" max="5917" width="3.6640625" customWidth="1"/>
    <col min="5919" max="5920" width="1.33203125" customWidth="1"/>
    <col min="5921" max="5921" width="1.83203125" customWidth="1"/>
    <col min="5922" max="5922" width="6.1640625" customWidth="1"/>
    <col min="5923" max="5923" width="1.33203125" customWidth="1"/>
    <col min="5926" max="5926" width="4.6640625" customWidth="1"/>
    <col min="5929" max="5929" width="5.33203125" customWidth="1"/>
    <col min="5931" max="5931" width="5.83203125" customWidth="1"/>
    <col min="5933" max="5933" width="3.6640625" customWidth="1"/>
    <col min="5935" max="5936" width="1.33203125" customWidth="1"/>
    <col min="5937" max="5937" width="1.83203125" customWidth="1"/>
    <col min="5938" max="5938" width="6.1640625" customWidth="1"/>
    <col min="5939" max="5939" width="1.33203125" customWidth="1"/>
    <col min="5942" max="5942" width="4.6640625" customWidth="1"/>
    <col min="5945" max="5945" width="5.33203125" customWidth="1"/>
    <col min="5947" max="5947" width="5.83203125" customWidth="1"/>
    <col min="5949" max="5949" width="3.6640625" customWidth="1"/>
    <col min="6145" max="6145" width="1.83203125" customWidth="1"/>
    <col min="6146" max="6146" width="6.1640625" customWidth="1"/>
    <col min="6147" max="6147" width="1.33203125" customWidth="1"/>
    <col min="6150" max="6150" width="4.6640625" customWidth="1"/>
    <col min="6153" max="6153" width="5.33203125" customWidth="1"/>
    <col min="6155" max="6155" width="5.83203125" customWidth="1"/>
    <col min="6157" max="6157" width="3.6640625" customWidth="1"/>
    <col min="6159" max="6160" width="1.33203125" customWidth="1"/>
    <col min="6161" max="6161" width="1.83203125" customWidth="1"/>
    <col min="6162" max="6162" width="6.1640625" customWidth="1"/>
    <col min="6163" max="6163" width="1.33203125" customWidth="1"/>
    <col min="6166" max="6166" width="4.6640625" customWidth="1"/>
    <col min="6169" max="6169" width="5.33203125" customWidth="1"/>
    <col min="6171" max="6171" width="5.83203125" customWidth="1"/>
    <col min="6173" max="6173" width="3.6640625" customWidth="1"/>
    <col min="6175" max="6176" width="1.33203125" customWidth="1"/>
    <col min="6177" max="6177" width="1.83203125" customWidth="1"/>
    <col min="6178" max="6178" width="6.1640625" customWidth="1"/>
    <col min="6179" max="6179" width="1.33203125" customWidth="1"/>
    <col min="6182" max="6182" width="4.6640625" customWidth="1"/>
    <col min="6185" max="6185" width="5.33203125" customWidth="1"/>
    <col min="6187" max="6187" width="5.83203125" customWidth="1"/>
    <col min="6189" max="6189" width="3.6640625" customWidth="1"/>
    <col min="6191" max="6192" width="1.33203125" customWidth="1"/>
    <col min="6193" max="6193" width="1.83203125" customWidth="1"/>
    <col min="6194" max="6194" width="6.1640625" customWidth="1"/>
    <col min="6195" max="6195" width="1.33203125" customWidth="1"/>
    <col min="6198" max="6198" width="4.6640625" customWidth="1"/>
    <col min="6201" max="6201" width="5.33203125" customWidth="1"/>
    <col min="6203" max="6203" width="5.83203125" customWidth="1"/>
    <col min="6205" max="6205" width="3.6640625" customWidth="1"/>
    <col min="6401" max="6401" width="1.83203125" customWidth="1"/>
    <col min="6402" max="6402" width="6.1640625" customWidth="1"/>
    <col min="6403" max="6403" width="1.33203125" customWidth="1"/>
    <col min="6406" max="6406" width="4.6640625" customWidth="1"/>
    <col min="6409" max="6409" width="5.33203125" customWidth="1"/>
    <col min="6411" max="6411" width="5.83203125" customWidth="1"/>
    <col min="6413" max="6413" width="3.6640625" customWidth="1"/>
    <col min="6415" max="6416" width="1.33203125" customWidth="1"/>
    <col min="6417" max="6417" width="1.83203125" customWidth="1"/>
    <col min="6418" max="6418" width="6.1640625" customWidth="1"/>
    <col min="6419" max="6419" width="1.33203125" customWidth="1"/>
    <col min="6422" max="6422" width="4.6640625" customWidth="1"/>
    <col min="6425" max="6425" width="5.33203125" customWidth="1"/>
    <col min="6427" max="6427" width="5.83203125" customWidth="1"/>
    <col min="6429" max="6429" width="3.6640625" customWidth="1"/>
    <col min="6431" max="6432" width="1.33203125" customWidth="1"/>
    <col min="6433" max="6433" width="1.83203125" customWidth="1"/>
    <col min="6434" max="6434" width="6.1640625" customWidth="1"/>
    <col min="6435" max="6435" width="1.33203125" customWidth="1"/>
    <col min="6438" max="6438" width="4.6640625" customWidth="1"/>
    <col min="6441" max="6441" width="5.33203125" customWidth="1"/>
    <col min="6443" max="6443" width="5.83203125" customWidth="1"/>
    <col min="6445" max="6445" width="3.6640625" customWidth="1"/>
    <col min="6447" max="6448" width="1.33203125" customWidth="1"/>
    <col min="6449" max="6449" width="1.83203125" customWidth="1"/>
    <col min="6450" max="6450" width="6.1640625" customWidth="1"/>
    <col min="6451" max="6451" width="1.33203125" customWidth="1"/>
    <col min="6454" max="6454" width="4.6640625" customWidth="1"/>
    <col min="6457" max="6457" width="5.33203125" customWidth="1"/>
    <col min="6459" max="6459" width="5.83203125" customWidth="1"/>
    <col min="6461" max="6461" width="3.6640625" customWidth="1"/>
    <col min="6657" max="6657" width="1.83203125" customWidth="1"/>
    <col min="6658" max="6658" width="6.1640625" customWidth="1"/>
    <col min="6659" max="6659" width="1.33203125" customWidth="1"/>
    <col min="6662" max="6662" width="4.6640625" customWidth="1"/>
    <col min="6665" max="6665" width="5.33203125" customWidth="1"/>
    <col min="6667" max="6667" width="5.83203125" customWidth="1"/>
    <col min="6669" max="6669" width="3.6640625" customWidth="1"/>
    <col min="6671" max="6672" width="1.33203125" customWidth="1"/>
    <col min="6673" max="6673" width="1.83203125" customWidth="1"/>
    <col min="6674" max="6674" width="6.1640625" customWidth="1"/>
    <col min="6675" max="6675" width="1.33203125" customWidth="1"/>
    <col min="6678" max="6678" width="4.6640625" customWidth="1"/>
    <col min="6681" max="6681" width="5.33203125" customWidth="1"/>
    <col min="6683" max="6683" width="5.83203125" customWidth="1"/>
    <col min="6685" max="6685" width="3.6640625" customWidth="1"/>
    <col min="6687" max="6688" width="1.33203125" customWidth="1"/>
    <col min="6689" max="6689" width="1.83203125" customWidth="1"/>
    <col min="6690" max="6690" width="6.1640625" customWidth="1"/>
    <col min="6691" max="6691" width="1.33203125" customWidth="1"/>
    <col min="6694" max="6694" width="4.6640625" customWidth="1"/>
    <col min="6697" max="6697" width="5.33203125" customWidth="1"/>
    <col min="6699" max="6699" width="5.83203125" customWidth="1"/>
    <col min="6701" max="6701" width="3.6640625" customWidth="1"/>
    <col min="6703" max="6704" width="1.33203125" customWidth="1"/>
    <col min="6705" max="6705" width="1.83203125" customWidth="1"/>
    <col min="6706" max="6706" width="6.1640625" customWidth="1"/>
    <col min="6707" max="6707" width="1.33203125" customWidth="1"/>
    <col min="6710" max="6710" width="4.6640625" customWidth="1"/>
    <col min="6713" max="6713" width="5.33203125" customWidth="1"/>
    <col min="6715" max="6715" width="5.83203125" customWidth="1"/>
    <col min="6717" max="6717" width="3.6640625" customWidth="1"/>
    <col min="6913" max="6913" width="1.83203125" customWidth="1"/>
    <col min="6914" max="6914" width="6.1640625" customWidth="1"/>
    <col min="6915" max="6915" width="1.33203125" customWidth="1"/>
    <col min="6918" max="6918" width="4.6640625" customWidth="1"/>
    <col min="6921" max="6921" width="5.33203125" customWidth="1"/>
    <col min="6923" max="6923" width="5.83203125" customWidth="1"/>
    <col min="6925" max="6925" width="3.6640625" customWidth="1"/>
    <col min="6927" max="6928" width="1.33203125" customWidth="1"/>
    <col min="6929" max="6929" width="1.83203125" customWidth="1"/>
    <col min="6930" max="6930" width="6.1640625" customWidth="1"/>
    <col min="6931" max="6931" width="1.33203125" customWidth="1"/>
    <col min="6934" max="6934" width="4.6640625" customWidth="1"/>
    <col min="6937" max="6937" width="5.33203125" customWidth="1"/>
    <col min="6939" max="6939" width="5.83203125" customWidth="1"/>
    <col min="6941" max="6941" width="3.6640625" customWidth="1"/>
    <col min="6943" max="6944" width="1.33203125" customWidth="1"/>
    <col min="6945" max="6945" width="1.83203125" customWidth="1"/>
    <col min="6946" max="6946" width="6.1640625" customWidth="1"/>
    <col min="6947" max="6947" width="1.33203125" customWidth="1"/>
    <col min="6950" max="6950" width="4.6640625" customWidth="1"/>
    <col min="6953" max="6953" width="5.33203125" customWidth="1"/>
    <col min="6955" max="6955" width="5.83203125" customWidth="1"/>
    <col min="6957" max="6957" width="3.6640625" customWidth="1"/>
    <col min="6959" max="6960" width="1.33203125" customWidth="1"/>
    <col min="6961" max="6961" width="1.83203125" customWidth="1"/>
    <col min="6962" max="6962" width="6.1640625" customWidth="1"/>
    <col min="6963" max="6963" width="1.33203125" customWidth="1"/>
    <col min="6966" max="6966" width="4.6640625" customWidth="1"/>
    <col min="6969" max="6969" width="5.33203125" customWidth="1"/>
    <col min="6971" max="6971" width="5.83203125" customWidth="1"/>
    <col min="6973" max="6973" width="3.6640625" customWidth="1"/>
    <col min="7169" max="7169" width="1.83203125" customWidth="1"/>
    <col min="7170" max="7170" width="6.1640625" customWidth="1"/>
    <col min="7171" max="7171" width="1.33203125" customWidth="1"/>
    <col min="7174" max="7174" width="4.6640625" customWidth="1"/>
    <col min="7177" max="7177" width="5.33203125" customWidth="1"/>
    <col min="7179" max="7179" width="5.83203125" customWidth="1"/>
    <col min="7181" max="7181" width="3.6640625" customWidth="1"/>
    <col min="7183" max="7184" width="1.33203125" customWidth="1"/>
    <col min="7185" max="7185" width="1.83203125" customWidth="1"/>
    <col min="7186" max="7186" width="6.1640625" customWidth="1"/>
    <col min="7187" max="7187" width="1.33203125" customWidth="1"/>
    <col min="7190" max="7190" width="4.6640625" customWidth="1"/>
    <col min="7193" max="7193" width="5.33203125" customWidth="1"/>
    <col min="7195" max="7195" width="5.83203125" customWidth="1"/>
    <col min="7197" max="7197" width="3.6640625" customWidth="1"/>
    <col min="7199" max="7200" width="1.33203125" customWidth="1"/>
    <col min="7201" max="7201" width="1.83203125" customWidth="1"/>
    <col min="7202" max="7202" width="6.1640625" customWidth="1"/>
    <col min="7203" max="7203" width="1.33203125" customWidth="1"/>
    <col min="7206" max="7206" width="4.6640625" customWidth="1"/>
    <col min="7209" max="7209" width="5.33203125" customWidth="1"/>
    <col min="7211" max="7211" width="5.83203125" customWidth="1"/>
    <col min="7213" max="7213" width="3.6640625" customWidth="1"/>
    <col min="7215" max="7216" width="1.33203125" customWidth="1"/>
    <col min="7217" max="7217" width="1.83203125" customWidth="1"/>
    <col min="7218" max="7218" width="6.1640625" customWidth="1"/>
    <col min="7219" max="7219" width="1.33203125" customWidth="1"/>
    <col min="7222" max="7222" width="4.6640625" customWidth="1"/>
    <col min="7225" max="7225" width="5.33203125" customWidth="1"/>
    <col min="7227" max="7227" width="5.83203125" customWidth="1"/>
    <col min="7229" max="7229" width="3.6640625" customWidth="1"/>
    <col min="7425" max="7425" width="1.83203125" customWidth="1"/>
    <col min="7426" max="7426" width="6.1640625" customWidth="1"/>
    <col min="7427" max="7427" width="1.33203125" customWidth="1"/>
    <col min="7430" max="7430" width="4.6640625" customWidth="1"/>
    <col min="7433" max="7433" width="5.33203125" customWidth="1"/>
    <col min="7435" max="7435" width="5.83203125" customWidth="1"/>
    <col min="7437" max="7437" width="3.6640625" customWidth="1"/>
    <col min="7439" max="7440" width="1.33203125" customWidth="1"/>
    <col min="7441" max="7441" width="1.83203125" customWidth="1"/>
    <col min="7442" max="7442" width="6.1640625" customWidth="1"/>
    <col min="7443" max="7443" width="1.33203125" customWidth="1"/>
    <col min="7446" max="7446" width="4.6640625" customWidth="1"/>
    <col min="7449" max="7449" width="5.33203125" customWidth="1"/>
    <col min="7451" max="7451" width="5.83203125" customWidth="1"/>
    <col min="7453" max="7453" width="3.6640625" customWidth="1"/>
    <col min="7455" max="7456" width="1.33203125" customWidth="1"/>
    <col min="7457" max="7457" width="1.83203125" customWidth="1"/>
    <col min="7458" max="7458" width="6.1640625" customWidth="1"/>
    <col min="7459" max="7459" width="1.33203125" customWidth="1"/>
    <col min="7462" max="7462" width="4.6640625" customWidth="1"/>
    <col min="7465" max="7465" width="5.33203125" customWidth="1"/>
    <col min="7467" max="7467" width="5.83203125" customWidth="1"/>
    <col min="7469" max="7469" width="3.6640625" customWidth="1"/>
    <col min="7471" max="7472" width="1.33203125" customWidth="1"/>
    <col min="7473" max="7473" width="1.83203125" customWidth="1"/>
    <col min="7474" max="7474" width="6.1640625" customWidth="1"/>
    <col min="7475" max="7475" width="1.33203125" customWidth="1"/>
    <col min="7478" max="7478" width="4.6640625" customWidth="1"/>
    <col min="7481" max="7481" width="5.33203125" customWidth="1"/>
    <col min="7483" max="7483" width="5.83203125" customWidth="1"/>
    <col min="7485" max="7485" width="3.6640625" customWidth="1"/>
    <col min="7681" max="7681" width="1.83203125" customWidth="1"/>
    <col min="7682" max="7682" width="6.1640625" customWidth="1"/>
    <col min="7683" max="7683" width="1.33203125" customWidth="1"/>
    <col min="7686" max="7686" width="4.6640625" customWidth="1"/>
    <col min="7689" max="7689" width="5.33203125" customWidth="1"/>
    <col min="7691" max="7691" width="5.83203125" customWidth="1"/>
    <col min="7693" max="7693" width="3.6640625" customWidth="1"/>
    <col min="7695" max="7696" width="1.33203125" customWidth="1"/>
    <col min="7697" max="7697" width="1.83203125" customWidth="1"/>
    <col min="7698" max="7698" width="6.1640625" customWidth="1"/>
    <col min="7699" max="7699" width="1.33203125" customWidth="1"/>
    <col min="7702" max="7702" width="4.6640625" customWidth="1"/>
    <col min="7705" max="7705" width="5.33203125" customWidth="1"/>
    <col min="7707" max="7707" width="5.83203125" customWidth="1"/>
    <col min="7709" max="7709" width="3.6640625" customWidth="1"/>
    <col min="7711" max="7712" width="1.33203125" customWidth="1"/>
    <col min="7713" max="7713" width="1.83203125" customWidth="1"/>
    <col min="7714" max="7714" width="6.1640625" customWidth="1"/>
    <col min="7715" max="7715" width="1.33203125" customWidth="1"/>
    <col min="7718" max="7718" width="4.6640625" customWidth="1"/>
    <col min="7721" max="7721" width="5.33203125" customWidth="1"/>
    <col min="7723" max="7723" width="5.83203125" customWidth="1"/>
    <col min="7725" max="7725" width="3.6640625" customWidth="1"/>
    <col min="7727" max="7728" width="1.33203125" customWidth="1"/>
    <col min="7729" max="7729" width="1.83203125" customWidth="1"/>
    <col min="7730" max="7730" width="6.1640625" customWidth="1"/>
    <col min="7731" max="7731" width="1.33203125" customWidth="1"/>
    <col min="7734" max="7734" width="4.6640625" customWidth="1"/>
    <col min="7737" max="7737" width="5.33203125" customWidth="1"/>
    <col min="7739" max="7739" width="5.83203125" customWidth="1"/>
    <col min="7741" max="7741" width="3.6640625" customWidth="1"/>
    <col min="7937" max="7937" width="1.83203125" customWidth="1"/>
    <col min="7938" max="7938" width="6.1640625" customWidth="1"/>
    <col min="7939" max="7939" width="1.33203125" customWidth="1"/>
    <col min="7942" max="7942" width="4.6640625" customWidth="1"/>
    <col min="7945" max="7945" width="5.33203125" customWidth="1"/>
    <col min="7947" max="7947" width="5.83203125" customWidth="1"/>
    <col min="7949" max="7949" width="3.6640625" customWidth="1"/>
    <col min="7951" max="7952" width="1.33203125" customWidth="1"/>
    <col min="7953" max="7953" width="1.83203125" customWidth="1"/>
    <col min="7954" max="7954" width="6.1640625" customWidth="1"/>
    <col min="7955" max="7955" width="1.33203125" customWidth="1"/>
    <col min="7958" max="7958" width="4.6640625" customWidth="1"/>
    <col min="7961" max="7961" width="5.33203125" customWidth="1"/>
    <col min="7963" max="7963" width="5.83203125" customWidth="1"/>
    <col min="7965" max="7965" width="3.6640625" customWidth="1"/>
    <col min="7967" max="7968" width="1.33203125" customWidth="1"/>
    <col min="7969" max="7969" width="1.83203125" customWidth="1"/>
    <col min="7970" max="7970" width="6.1640625" customWidth="1"/>
    <col min="7971" max="7971" width="1.33203125" customWidth="1"/>
    <col min="7974" max="7974" width="4.6640625" customWidth="1"/>
    <col min="7977" max="7977" width="5.33203125" customWidth="1"/>
    <col min="7979" max="7979" width="5.83203125" customWidth="1"/>
    <col min="7981" max="7981" width="3.6640625" customWidth="1"/>
    <col min="7983" max="7984" width="1.33203125" customWidth="1"/>
    <col min="7985" max="7985" width="1.83203125" customWidth="1"/>
    <col min="7986" max="7986" width="6.1640625" customWidth="1"/>
    <col min="7987" max="7987" width="1.33203125" customWidth="1"/>
    <col min="7990" max="7990" width="4.6640625" customWidth="1"/>
    <col min="7993" max="7993" width="5.33203125" customWidth="1"/>
    <col min="7995" max="7995" width="5.83203125" customWidth="1"/>
    <col min="7997" max="7997" width="3.6640625" customWidth="1"/>
    <col min="8193" max="8193" width="1.83203125" customWidth="1"/>
    <col min="8194" max="8194" width="6.1640625" customWidth="1"/>
    <col min="8195" max="8195" width="1.33203125" customWidth="1"/>
    <col min="8198" max="8198" width="4.6640625" customWidth="1"/>
    <col min="8201" max="8201" width="5.33203125" customWidth="1"/>
    <col min="8203" max="8203" width="5.83203125" customWidth="1"/>
    <col min="8205" max="8205" width="3.6640625" customWidth="1"/>
    <col min="8207" max="8208" width="1.33203125" customWidth="1"/>
    <col min="8209" max="8209" width="1.83203125" customWidth="1"/>
    <col min="8210" max="8210" width="6.1640625" customWidth="1"/>
    <col min="8211" max="8211" width="1.33203125" customWidth="1"/>
    <col min="8214" max="8214" width="4.6640625" customWidth="1"/>
    <col min="8217" max="8217" width="5.33203125" customWidth="1"/>
    <col min="8219" max="8219" width="5.83203125" customWidth="1"/>
    <col min="8221" max="8221" width="3.6640625" customWidth="1"/>
    <col min="8223" max="8224" width="1.33203125" customWidth="1"/>
    <col min="8225" max="8225" width="1.83203125" customWidth="1"/>
    <col min="8226" max="8226" width="6.1640625" customWidth="1"/>
    <col min="8227" max="8227" width="1.33203125" customWidth="1"/>
    <col min="8230" max="8230" width="4.6640625" customWidth="1"/>
    <col min="8233" max="8233" width="5.33203125" customWidth="1"/>
    <col min="8235" max="8235" width="5.83203125" customWidth="1"/>
    <col min="8237" max="8237" width="3.6640625" customWidth="1"/>
    <col min="8239" max="8240" width="1.33203125" customWidth="1"/>
    <col min="8241" max="8241" width="1.83203125" customWidth="1"/>
    <col min="8242" max="8242" width="6.1640625" customWidth="1"/>
    <col min="8243" max="8243" width="1.33203125" customWidth="1"/>
    <col min="8246" max="8246" width="4.6640625" customWidth="1"/>
    <col min="8249" max="8249" width="5.33203125" customWidth="1"/>
    <col min="8251" max="8251" width="5.83203125" customWidth="1"/>
    <col min="8253" max="8253" width="3.6640625" customWidth="1"/>
    <col min="8449" max="8449" width="1.83203125" customWidth="1"/>
    <col min="8450" max="8450" width="6.1640625" customWidth="1"/>
    <col min="8451" max="8451" width="1.33203125" customWidth="1"/>
    <col min="8454" max="8454" width="4.6640625" customWidth="1"/>
    <col min="8457" max="8457" width="5.33203125" customWidth="1"/>
    <col min="8459" max="8459" width="5.83203125" customWidth="1"/>
    <col min="8461" max="8461" width="3.6640625" customWidth="1"/>
    <col min="8463" max="8464" width="1.33203125" customWidth="1"/>
    <col min="8465" max="8465" width="1.83203125" customWidth="1"/>
    <col min="8466" max="8466" width="6.1640625" customWidth="1"/>
    <col min="8467" max="8467" width="1.33203125" customWidth="1"/>
    <col min="8470" max="8470" width="4.6640625" customWidth="1"/>
    <col min="8473" max="8473" width="5.33203125" customWidth="1"/>
    <col min="8475" max="8475" width="5.83203125" customWidth="1"/>
    <col min="8477" max="8477" width="3.6640625" customWidth="1"/>
    <col min="8479" max="8480" width="1.33203125" customWidth="1"/>
    <col min="8481" max="8481" width="1.83203125" customWidth="1"/>
    <col min="8482" max="8482" width="6.1640625" customWidth="1"/>
    <col min="8483" max="8483" width="1.33203125" customWidth="1"/>
    <col min="8486" max="8486" width="4.6640625" customWidth="1"/>
    <col min="8489" max="8489" width="5.33203125" customWidth="1"/>
    <col min="8491" max="8491" width="5.83203125" customWidth="1"/>
    <col min="8493" max="8493" width="3.6640625" customWidth="1"/>
    <col min="8495" max="8496" width="1.33203125" customWidth="1"/>
    <col min="8497" max="8497" width="1.83203125" customWidth="1"/>
    <col min="8498" max="8498" width="6.1640625" customWidth="1"/>
    <col min="8499" max="8499" width="1.33203125" customWidth="1"/>
    <col min="8502" max="8502" width="4.6640625" customWidth="1"/>
    <col min="8505" max="8505" width="5.33203125" customWidth="1"/>
    <col min="8507" max="8507" width="5.83203125" customWidth="1"/>
    <col min="8509" max="8509" width="3.6640625" customWidth="1"/>
    <col min="8705" max="8705" width="1.83203125" customWidth="1"/>
    <col min="8706" max="8706" width="6.1640625" customWidth="1"/>
    <col min="8707" max="8707" width="1.33203125" customWidth="1"/>
    <col min="8710" max="8710" width="4.6640625" customWidth="1"/>
    <col min="8713" max="8713" width="5.33203125" customWidth="1"/>
    <col min="8715" max="8715" width="5.83203125" customWidth="1"/>
    <col min="8717" max="8717" width="3.6640625" customWidth="1"/>
    <col min="8719" max="8720" width="1.33203125" customWidth="1"/>
    <col min="8721" max="8721" width="1.83203125" customWidth="1"/>
    <col min="8722" max="8722" width="6.1640625" customWidth="1"/>
    <col min="8723" max="8723" width="1.33203125" customWidth="1"/>
    <col min="8726" max="8726" width="4.6640625" customWidth="1"/>
    <col min="8729" max="8729" width="5.33203125" customWidth="1"/>
    <col min="8731" max="8731" width="5.83203125" customWidth="1"/>
    <col min="8733" max="8733" width="3.6640625" customWidth="1"/>
    <col min="8735" max="8736" width="1.33203125" customWidth="1"/>
    <col min="8737" max="8737" width="1.83203125" customWidth="1"/>
    <col min="8738" max="8738" width="6.1640625" customWidth="1"/>
    <col min="8739" max="8739" width="1.33203125" customWidth="1"/>
    <col min="8742" max="8742" width="4.6640625" customWidth="1"/>
    <col min="8745" max="8745" width="5.33203125" customWidth="1"/>
    <col min="8747" max="8747" width="5.83203125" customWidth="1"/>
    <col min="8749" max="8749" width="3.6640625" customWidth="1"/>
    <col min="8751" max="8752" width="1.33203125" customWidth="1"/>
    <col min="8753" max="8753" width="1.83203125" customWidth="1"/>
    <col min="8754" max="8754" width="6.1640625" customWidth="1"/>
    <col min="8755" max="8755" width="1.33203125" customWidth="1"/>
    <col min="8758" max="8758" width="4.6640625" customWidth="1"/>
    <col min="8761" max="8761" width="5.33203125" customWidth="1"/>
    <col min="8763" max="8763" width="5.83203125" customWidth="1"/>
    <col min="8765" max="8765" width="3.6640625" customWidth="1"/>
    <col min="8961" max="8961" width="1.83203125" customWidth="1"/>
    <col min="8962" max="8962" width="6.1640625" customWidth="1"/>
    <col min="8963" max="8963" width="1.33203125" customWidth="1"/>
    <col min="8966" max="8966" width="4.6640625" customWidth="1"/>
    <col min="8969" max="8969" width="5.33203125" customWidth="1"/>
    <col min="8971" max="8971" width="5.83203125" customWidth="1"/>
    <col min="8973" max="8973" width="3.6640625" customWidth="1"/>
    <col min="8975" max="8976" width="1.33203125" customWidth="1"/>
    <col min="8977" max="8977" width="1.83203125" customWidth="1"/>
    <col min="8978" max="8978" width="6.1640625" customWidth="1"/>
    <col min="8979" max="8979" width="1.33203125" customWidth="1"/>
    <col min="8982" max="8982" width="4.6640625" customWidth="1"/>
    <col min="8985" max="8985" width="5.33203125" customWidth="1"/>
    <col min="8987" max="8987" width="5.83203125" customWidth="1"/>
    <col min="8989" max="8989" width="3.6640625" customWidth="1"/>
    <col min="8991" max="8992" width="1.33203125" customWidth="1"/>
    <col min="8993" max="8993" width="1.83203125" customWidth="1"/>
    <col min="8994" max="8994" width="6.1640625" customWidth="1"/>
    <col min="8995" max="8995" width="1.33203125" customWidth="1"/>
    <col min="8998" max="8998" width="4.6640625" customWidth="1"/>
    <col min="9001" max="9001" width="5.33203125" customWidth="1"/>
    <col min="9003" max="9003" width="5.83203125" customWidth="1"/>
    <col min="9005" max="9005" width="3.6640625" customWidth="1"/>
    <col min="9007" max="9008" width="1.33203125" customWidth="1"/>
    <col min="9009" max="9009" width="1.83203125" customWidth="1"/>
    <col min="9010" max="9010" width="6.1640625" customWidth="1"/>
    <col min="9011" max="9011" width="1.33203125" customWidth="1"/>
    <col min="9014" max="9014" width="4.6640625" customWidth="1"/>
    <col min="9017" max="9017" width="5.33203125" customWidth="1"/>
    <col min="9019" max="9019" width="5.83203125" customWidth="1"/>
    <col min="9021" max="9021" width="3.6640625" customWidth="1"/>
    <col min="9217" max="9217" width="1.83203125" customWidth="1"/>
    <col min="9218" max="9218" width="6.1640625" customWidth="1"/>
    <col min="9219" max="9219" width="1.33203125" customWidth="1"/>
    <col min="9222" max="9222" width="4.6640625" customWidth="1"/>
    <col min="9225" max="9225" width="5.33203125" customWidth="1"/>
    <col min="9227" max="9227" width="5.83203125" customWidth="1"/>
    <col min="9229" max="9229" width="3.6640625" customWidth="1"/>
    <col min="9231" max="9232" width="1.33203125" customWidth="1"/>
    <col min="9233" max="9233" width="1.83203125" customWidth="1"/>
    <col min="9234" max="9234" width="6.1640625" customWidth="1"/>
    <col min="9235" max="9235" width="1.33203125" customWidth="1"/>
    <col min="9238" max="9238" width="4.6640625" customWidth="1"/>
    <col min="9241" max="9241" width="5.33203125" customWidth="1"/>
    <col min="9243" max="9243" width="5.83203125" customWidth="1"/>
    <col min="9245" max="9245" width="3.6640625" customWidth="1"/>
    <col min="9247" max="9248" width="1.33203125" customWidth="1"/>
    <col min="9249" max="9249" width="1.83203125" customWidth="1"/>
    <col min="9250" max="9250" width="6.1640625" customWidth="1"/>
    <col min="9251" max="9251" width="1.33203125" customWidth="1"/>
    <col min="9254" max="9254" width="4.6640625" customWidth="1"/>
    <col min="9257" max="9257" width="5.33203125" customWidth="1"/>
    <col min="9259" max="9259" width="5.83203125" customWidth="1"/>
    <col min="9261" max="9261" width="3.6640625" customWidth="1"/>
    <col min="9263" max="9264" width="1.33203125" customWidth="1"/>
    <col min="9265" max="9265" width="1.83203125" customWidth="1"/>
    <col min="9266" max="9266" width="6.1640625" customWidth="1"/>
    <col min="9267" max="9267" width="1.33203125" customWidth="1"/>
    <col min="9270" max="9270" width="4.6640625" customWidth="1"/>
    <col min="9273" max="9273" width="5.33203125" customWidth="1"/>
    <col min="9275" max="9275" width="5.83203125" customWidth="1"/>
    <col min="9277" max="9277" width="3.6640625" customWidth="1"/>
    <col min="9473" max="9473" width="1.83203125" customWidth="1"/>
    <col min="9474" max="9474" width="6.1640625" customWidth="1"/>
    <col min="9475" max="9475" width="1.33203125" customWidth="1"/>
    <col min="9478" max="9478" width="4.6640625" customWidth="1"/>
    <col min="9481" max="9481" width="5.33203125" customWidth="1"/>
    <col min="9483" max="9483" width="5.83203125" customWidth="1"/>
    <col min="9485" max="9485" width="3.6640625" customWidth="1"/>
    <col min="9487" max="9488" width="1.33203125" customWidth="1"/>
    <col min="9489" max="9489" width="1.83203125" customWidth="1"/>
    <col min="9490" max="9490" width="6.1640625" customWidth="1"/>
    <col min="9491" max="9491" width="1.33203125" customWidth="1"/>
    <col min="9494" max="9494" width="4.6640625" customWidth="1"/>
    <col min="9497" max="9497" width="5.33203125" customWidth="1"/>
    <col min="9499" max="9499" width="5.83203125" customWidth="1"/>
    <col min="9501" max="9501" width="3.6640625" customWidth="1"/>
    <col min="9503" max="9504" width="1.33203125" customWidth="1"/>
    <col min="9505" max="9505" width="1.83203125" customWidth="1"/>
    <col min="9506" max="9506" width="6.1640625" customWidth="1"/>
    <col min="9507" max="9507" width="1.33203125" customWidth="1"/>
    <col min="9510" max="9510" width="4.6640625" customWidth="1"/>
    <col min="9513" max="9513" width="5.33203125" customWidth="1"/>
    <col min="9515" max="9515" width="5.83203125" customWidth="1"/>
    <col min="9517" max="9517" width="3.6640625" customWidth="1"/>
    <col min="9519" max="9520" width="1.33203125" customWidth="1"/>
    <col min="9521" max="9521" width="1.83203125" customWidth="1"/>
    <col min="9522" max="9522" width="6.1640625" customWidth="1"/>
    <col min="9523" max="9523" width="1.33203125" customWidth="1"/>
    <col min="9526" max="9526" width="4.6640625" customWidth="1"/>
    <col min="9529" max="9529" width="5.33203125" customWidth="1"/>
    <col min="9531" max="9531" width="5.83203125" customWidth="1"/>
    <col min="9533" max="9533" width="3.6640625" customWidth="1"/>
    <col min="9729" max="9729" width="1.83203125" customWidth="1"/>
    <col min="9730" max="9730" width="6.1640625" customWidth="1"/>
    <col min="9731" max="9731" width="1.33203125" customWidth="1"/>
    <col min="9734" max="9734" width="4.6640625" customWidth="1"/>
    <col min="9737" max="9737" width="5.33203125" customWidth="1"/>
    <col min="9739" max="9739" width="5.83203125" customWidth="1"/>
    <col min="9741" max="9741" width="3.6640625" customWidth="1"/>
    <col min="9743" max="9744" width="1.33203125" customWidth="1"/>
    <col min="9745" max="9745" width="1.83203125" customWidth="1"/>
    <col min="9746" max="9746" width="6.1640625" customWidth="1"/>
    <col min="9747" max="9747" width="1.33203125" customWidth="1"/>
    <col min="9750" max="9750" width="4.6640625" customWidth="1"/>
    <col min="9753" max="9753" width="5.33203125" customWidth="1"/>
    <col min="9755" max="9755" width="5.83203125" customWidth="1"/>
    <col min="9757" max="9757" width="3.6640625" customWidth="1"/>
    <col min="9759" max="9760" width="1.33203125" customWidth="1"/>
    <col min="9761" max="9761" width="1.83203125" customWidth="1"/>
    <col min="9762" max="9762" width="6.1640625" customWidth="1"/>
    <col min="9763" max="9763" width="1.33203125" customWidth="1"/>
    <col min="9766" max="9766" width="4.6640625" customWidth="1"/>
    <col min="9769" max="9769" width="5.33203125" customWidth="1"/>
    <col min="9771" max="9771" width="5.83203125" customWidth="1"/>
    <col min="9773" max="9773" width="3.6640625" customWidth="1"/>
    <col min="9775" max="9776" width="1.33203125" customWidth="1"/>
    <col min="9777" max="9777" width="1.83203125" customWidth="1"/>
    <col min="9778" max="9778" width="6.1640625" customWidth="1"/>
    <col min="9779" max="9779" width="1.33203125" customWidth="1"/>
    <col min="9782" max="9782" width="4.6640625" customWidth="1"/>
    <col min="9785" max="9785" width="5.33203125" customWidth="1"/>
    <col min="9787" max="9787" width="5.83203125" customWidth="1"/>
    <col min="9789" max="9789" width="3.6640625" customWidth="1"/>
    <col min="9985" max="9985" width="1.83203125" customWidth="1"/>
    <col min="9986" max="9986" width="6.1640625" customWidth="1"/>
    <col min="9987" max="9987" width="1.33203125" customWidth="1"/>
    <col min="9990" max="9990" width="4.6640625" customWidth="1"/>
    <col min="9993" max="9993" width="5.33203125" customWidth="1"/>
    <col min="9995" max="9995" width="5.83203125" customWidth="1"/>
    <col min="9997" max="9997" width="3.6640625" customWidth="1"/>
    <col min="9999" max="10000" width="1.33203125" customWidth="1"/>
    <col min="10001" max="10001" width="1.83203125" customWidth="1"/>
    <col min="10002" max="10002" width="6.1640625" customWidth="1"/>
    <col min="10003" max="10003" width="1.33203125" customWidth="1"/>
    <col min="10006" max="10006" width="4.6640625" customWidth="1"/>
    <col min="10009" max="10009" width="5.33203125" customWidth="1"/>
    <col min="10011" max="10011" width="5.83203125" customWidth="1"/>
    <col min="10013" max="10013" width="3.6640625" customWidth="1"/>
    <col min="10015" max="10016" width="1.33203125" customWidth="1"/>
    <col min="10017" max="10017" width="1.83203125" customWidth="1"/>
    <col min="10018" max="10018" width="6.1640625" customWidth="1"/>
    <col min="10019" max="10019" width="1.33203125" customWidth="1"/>
    <col min="10022" max="10022" width="4.6640625" customWidth="1"/>
    <col min="10025" max="10025" width="5.33203125" customWidth="1"/>
    <col min="10027" max="10027" width="5.83203125" customWidth="1"/>
    <col min="10029" max="10029" width="3.6640625" customWidth="1"/>
    <col min="10031" max="10032" width="1.33203125" customWidth="1"/>
    <col min="10033" max="10033" width="1.83203125" customWidth="1"/>
    <col min="10034" max="10034" width="6.1640625" customWidth="1"/>
    <col min="10035" max="10035" width="1.33203125" customWidth="1"/>
    <col min="10038" max="10038" width="4.6640625" customWidth="1"/>
    <col min="10041" max="10041" width="5.33203125" customWidth="1"/>
    <col min="10043" max="10043" width="5.83203125" customWidth="1"/>
    <col min="10045" max="10045" width="3.6640625" customWidth="1"/>
    <col min="10241" max="10241" width="1.83203125" customWidth="1"/>
    <col min="10242" max="10242" width="6.1640625" customWidth="1"/>
    <col min="10243" max="10243" width="1.33203125" customWidth="1"/>
    <col min="10246" max="10246" width="4.6640625" customWidth="1"/>
    <col min="10249" max="10249" width="5.33203125" customWidth="1"/>
    <col min="10251" max="10251" width="5.83203125" customWidth="1"/>
    <col min="10253" max="10253" width="3.6640625" customWidth="1"/>
    <col min="10255" max="10256" width="1.33203125" customWidth="1"/>
    <col min="10257" max="10257" width="1.83203125" customWidth="1"/>
    <col min="10258" max="10258" width="6.1640625" customWidth="1"/>
    <col min="10259" max="10259" width="1.33203125" customWidth="1"/>
    <col min="10262" max="10262" width="4.6640625" customWidth="1"/>
    <col min="10265" max="10265" width="5.33203125" customWidth="1"/>
    <col min="10267" max="10267" width="5.83203125" customWidth="1"/>
    <col min="10269" max="10269" width="3.6640625" customWidth="1"/>
    <col min="10271" max="10272" width="1.33203125" customWidth="1"/>
    <col min="10273" max="10273" width="1.83203125" customWidth="1"/>
    <col min="10274" max="10274" width="6.1640625" customWidth="1"/>
    <col min="10275" max="10275" width="1.33203125" customWidth="1"/>
    <col min="10278" max="10278" width="4.6640625" customWidth="1"/>
    <col min="10281" max="10281" width="5.33203125" customWidth="1"/>
    <col min="10283" max="10283" width="5.83203125" customWidth="1"/>
    <col min="10285" max="10285" width="3.6640625" customWidth="1"/>
    <col min="10287" max="10288" width="1.33203125" customWidth="1"/>
    <col min="10289" max="10289" width="1.83203125" customWidth="1"/>
    <col min="10290" max="10290" width="6.1640625" customWidth="1"/>
    <col min="10291" max="10291" width="1.33203125" customWidth="1"/>
    <col min="10294" max="10294" width="4.6640625" customWidth="1"/>
    <col min="10297" max="10297" width="5.33203125" customWidth="1"/>
    <col min="10299" max="10299" width="5.83203125" customWidth="1"/>
    <col min="10301" max="10301" width="3.6640625" customWidth="1"/>
    <col min="10497" max="10497" width="1.83203125" customWidth="1"/>
    <col min="10498" max="10498" width="6.1640625" customWidth="1"/>
    <col min="10499" max="10499" width="1.33203125" customWidth="1"/>
    <col min="10502" max="10502" width="4.6640625" customWidth="1"/>
    <col min="10505" max="10505" width="5.33203125" customWidth="1"/>
    <col min="10507" max="10507" width="5.83203125" customWidth="1"/>
    <col min="10509" max="10509" width="3.6640625" customWidth="1"/>
    <col min="10511" max="10512" width="1.33203125" customWidth="1"/>
    <col min="10513" max="10513" width="1.83203125" customWidth="1"/>
    <col min="10514" max="10514" width="6.1640625" customWidth="1"/>
    <col min="10515" max="10515" width="1.33203125" customWidth="1"/>
    <col min="10518" max="10518" width="4.6640625" customWidth="1"/>
    <col min="10521" max="10521" width="5.33203125" customWidth="1"/>
    <col min="10523" max="10523" width="5.83203125" customWidth="1"/>
    <col min="10525" max="10525" width="3.6640625" customWidth="1"/>
    <col min="10527" max="10528" width="1.33203125" customWidth="1"/>
    <col min="10529" max="10529" width="1.83203125" customWidth="1"/>
    <col min="10530" max="10530" width="6.1640625" customWidth="1"/>
    <col min="10531" max="10531" width="1.33203125" customWidth="1"/>
    <col min="10534" max="10534" width="4.6640625" customWidth="1"/>
    <col min="10537" max="10537" width="5.33203125" customWidth="1"/>
    <col min="10539" max="10539" width="5.83203125" customWidth="1"/>
    <col min="10541" max="10541" width="3.6640625" customWidth="1"/>
    <col min="10543" max="10544" width="1.33203125" customWidth="1"/>
    <col min="10545" max="10545" width="1.83203125" customWidth="1"/>
    <col min="10546" max="10546" width="6.1640625" customWidth="1"/>
    <col min="10547" max="10547" width="1.33203125" customWidth="1"/>
    <col min="10550" max="10550" width="4.6640625" customWidth="1"/>
    <col min="10553" max="10553" width="5.33203125" customWidth="1"/>
    <col min="10555" max="10555" width="5.83203125" customWidth="1"/>
    <col min="10557" max="10557" width="3.6640625" customWidth="1"/>
    <col min="10753" max="10753" width="1.83203125" customWidth="1"/>
    <col min="10754" max="10754" width="6.1640625" customWidth="1"/>
    <col min="10755" max="10755" width="1.33203125" customWidth="1"/>
    <col min="10758" max="10758" width="4.6640625" customWidth="1"/>
    <col min="10761" max="10761" width="5.33203125" customWidth="1"/>
    <col min="10763" max="10763" width="5.83203125" customWidth="1"/>
    <col min="10765" max="10765" width="3.6640625" customWidth="1"/>
    <col min="10767" max="10768" width="1.33203125" customWidth="1"/>
    <col min="10769" max="10769" width="1.83203125" customWidth="1"/>
    <col min="10770" max="10770" width="6.1640625" customWidth="1"/>
    <col min="10771" max="10771" width="1.33203125" customWidth="1"/>
    <col min="10774" max="10774" width="4.6640625" customWidth="1"/>
    <col min="10777" max="10777" width="5.33203125" customWidth="1"/>
    <col min="10779" max="10779" width="5.83203125" customWidth="1"/>
    <col min="10781" max="10781" width="3.6640625" customWidth="1"/>
    <col min="10783" max="10784" width="1.33203125" customWidth="1"/>
    <col min="10785" max="10785" width="1.83203125" customWidth="1"/>
    <col min="10786" max="10786" width="6.1640625" customWidth="1"/>
    <col min="10787" max="10787" width="1.33203125" customWidth="1"/>
    <col min="10790" max="10790" width="4.6640625" customWidth="1"/>
    <col min="10793" max="10793" width="5.33203125" customWidth="1"/>
    <col min="10795" max="10795" width="5.83203125" customWidth="1"/>
    <col min="10797" max="10797" width="3.6640625" customWidth="1"/>
    <col min="10799" max="10800" width="1.33203125" customWidth="1"/>
    <col min="10801" max="10801" width="1.83203125" customWidth="1"/>
    <col min="10802" max="10802" width="6.1640625" customWidth="1"/>
    <col min="10803" max="10803" width="1.33203125" customWidth="1"/>
    <col min="10806" max="10806" width="4.6640625" customWidth="1"/>
    <col min="10809" max="10809" width="5.33203125" customWidth="1"/>
    <col min="10811" max="10811" width="5.83203125" customWidth="1"/>
    <col min="10813" max="10813" width="3.6640625" customWidth="1"/>
    <col min="11009" max="11009" width="1.83203125" customWidth="1"/>
    <col min="11010" max="11010" width="6.1640625" customWidth="1"/>
    <col min="11011" max="11011" width="1.33203125" customWidth="1"/>
    <col min="11014" max="11014" width="4.6640625" customWidth="1"/>
    <col min="11017" max="11017" width="5.33203125" customWidth="1"/>
    <col min="11019" max="11019" width="5.83203125" customWidth="1"/>
    <col min="11021" max="11021" width="3.6640625" customWidth="1"/>
    <col min="11023" max="11024" width="1.33203125" customWidth="1"/>
    <col min="11025" max="11025" width="1.83203125" customWidth="1"/>
    <col min="11026" max="11026" width="6.1640625" customWidth="1"/>
    <col min="11027" max="11027" width="1.33203125" customWidth="1"/>
    <col min="11030" max="11030" width="4.6640625" customWidth="1"/>
    <col min="11033" max="11033" width="5.33203125" customWidth="1"/>
    <col min="11035" max="11035" width="5.83203125" customWidth="1"/>
    <col min="11037" max="11037" width="3.6640625" customWidth="1"/>
    <col min="11039" max="11040" width="1.33203125" customWidth="1"/>
    <col min="11041" max="11041" width="1.83203125" customWidth="1"/>
    <col min="11042" max="11042" width="6.1640625" customWidth="1"/>
    <col min="11043" max="11043" width="1.33203125" customWidth="1"/>
    <col min="11046" max="11046" width="4.6640625" customWidth="1"/>
    <col min="11049" max="11049" width="5.33203125" customWidth="1"/>
    <col min="11051" max="11051" width="5.83203125" customWidth="1"/>
    <col min="11053" max="11053" width="3.6640625" customWidth="1"/>
    <col min="11055" max="11056" width="1.33203125" customWidth="1"/>
    <col min="11057" max="11057" width="1.83203125" customWidth="1"/>
    <col min="11058" max="11058" width="6.1640625" customWidth="1"/>
    <col min="11059" max="11059" width="1.33203125" customWidth="1"/>
    <col min="11062" max="11062" width="4.6640625" customWidth="1"/>
    <col min="11065" max="11065" width="5.33203125" customWidth="1"/>
    <col min="11067" max="11067" width="5.83203125" customWidth="1"/>
    <col min="11069" max="11069" width="3.6640625" customWidth="1"/>
    <col min="11265" max="11265" width="1.83203125" customWidth="1"/>
    <col min="11266" max="11266" width="6.1640625" customWidth="1"/>
    <col min="11267" max="11267" width="1.33203125" customWidth="1"/>
    <col min="11270" max="11270" width="4.6640625" customWidth="1"/>
    <col min="11273" max="11273" width="5.33203125" customWidth="1"/>
    <col min="11275" max="11275" width="5.83203125" customWidth="1"/>
    <col min="11277" max="11277" width="3.6640625" customWidth="1"/>
    <col min="11279" max="11280" width="1.33203125" customWidth="1"/>
    <col min="11281" max="11281" width="1.83203125" customWidth="1"/>
    <col min="11282" max="11282" width="6.1640625" customWidth="1"/>
    <col min="11283" max="11283" width="1.33203125" customWidth="1"/>
    <col min="11286" max="11286" width="4.6640625" customWidth="1"/>
    <col min="11289" max="11289" width="5.33203125" customWidth="1"/>
    <col min="11291" max="11291" width="5.83203125" customWidth="1"/>
    <col min="11293" max="11293" width="3.6640625" customWidth="1"/>
    <col min="11295" max="11296" width="1.33203125" customWidth="1"/>
    <col min="11297" max="11297" width="1.83203125" customWidth="1"/>
    <col min="11298" max="11298" width="6.1640625" customWidth="1"/>
    <col min="11299" max="11299" width="1.33203125" customWidth="1"/>
    <col min="11302" max="11302" width="4.6640625" customWidth="1"/>
    <col min="11305" max="11305" width="5.33203125" customWidth="1"/>
    <col min="11307" max="11307" width="5.83203125" customWidth="1"/>
    <col min="11309" max="11309" width="3.6640625" customWidth="1"/>
    <col min="11311" max="11312" width="1.33203125" customWidth="1"/>
    <col min="11313" max="11313" width="1.83203125" customWidth="1"/>
    <col min="11314" max="11314" width="6.1640625" customWidth="1"/>
    <col min="11315" max="11315" width="1.33203125" customWidth="1"/>
    <col min="11318" max="11318" width="4.6640625" customWidth="1"/>
    <col min="11321" max="11321" width="5.33203125" customWidth="1"/>
    <col min="11323" max="11323" width="5.83203125" customWidth="1"/>
    <col min="11325" max="11325" width="3.6640625" customWidth="1"/>
    <col min="11521" max="11521" width="1.83203125" customWidth="1"/>
    <col min="11522" max="11522" width="6.1640625" customWidth="1"/>
    <col min="11523" max="11523" width="1.33203125" customWidth="1"/>
    <col min="11526" max="11526" width="4.6640625" customWidth="1"/>
    <col min="11529" max="11529" width="5.33203125" customWidth="1"/>
    <col min="11531" max="11531" width="5.83203125" customWidth="1"/>
    <col min="11533" max="11533" width="3.6640625" customWidth="1"/>
    <col min="11535" max="11536" width="1.33203125" customWidth="1"/>
    <col min="11537" max="11537" width="1.83203125" customWidth="1"/>
    <col min="11538" max="11538" width="6.1640625" customWidth="1"/>
    <col min="11539" max="11539" width="1.33203125" customWidth="1"/>
    <col min="11542" max="11542" width="4.6640625" customWidth="1"/>
    <col min="11545" max="11545" width="5.33203125" customWidth="1"/>
    <col min="11547" max="11547" width="5.83203125" customWidth="1"/>
    <col min="11549" max="11549" width="3.6640625" customWidth="1"/>
    <col min="11551" max="11552" width="1.33203125" customWidth="1"/>
    <col min="11553" max="11553" width="1.83203125" customWidth="1"/>
    <col min="11554" max="11554" width="6.1640625" customWidth="1"/>
    <col min="11555" max="11555" width="1.33203125" customWidth="1"/>
    <col min="11558" max="11558" width="4.6640625" customWidth="1"/>
    <col min="11561" max="11561" width="5.33203125" customWidth="1"/>
    <col min="11563" max="11563" width="5.83203125" customWidth="1"/>
    <col min="11565" max="11565" width="3.6640625" customWidth="1"/>
    <col min="11567" max="11568" width="1.33203125" customWidth="1"/>
    <col min="11569" max="11569" width="1.83203125" customWidth="1"/>
    <col min="11570" max="11570" width="6.1640625" customWidth="1"/>
    <col min="11571" max="11571" width="1.33203125" customWidth="1"/>
    <col min="11574" max="11574" width="4.6640625" customWidth="1"/>
    <col min="11577" max="11577" width="5.33203125" customWidth="1"/>
    <col min="11579" max="11579" width="5.83203125" customWidth="1"/>
    <col min="11581" max="11581" width="3.6640625" customWidth="1"/>
    <col min="11777" max="11777" width="1.83203125" customWidth="1"/>
    <col min="11778" max="11778" width="6.1640625" customWidth="1"/>
    <col min="11779" max="11779" width="1.33203125" customWidth="1"/>
    <col min="11782" max="11782" width="4.6640625" customWidth="1"/>
    <col min="11785" max="11785" width="5.33203125" customWidth="1"/>
    <col min="11787" max="11787" width="5.83203125" customWidth="1"/>
    <col min="11789" max="11789" width="3.6640625" customWidth="1"/>
    <col min="11791" max="11792" width="1.33203125" customWidth="1"/>
    <col min="11793" max="11793" width="1.83203125" customWidth="1"/>
    <col min="11794" max="11794" width="6.1640625" customWidth="1"/>
    <col min="11795" max="11795" width="1.33203125" customWidth="1"/>
    <col min="11798" max="11798" width="4.6640625" customWidth="1"/>
    <col min="11801" max="11801" width="5.33203125" customWidth="1"/>
    <col min="11803" max="11803" width="5.83203125" customWidth="1"/>
    <col min="11805" max="11805" width="3.6640625" customWidth="1"/>
    <col min="11807" max="11808" width="1.33203125" customWidth="1"/>
    <col min="11809" max="11809" width="1.83203125" customWidth="1"/>
    <col min="11810" max="11810" width="6.1640625" customWidth="1"/>
    <col min="11811" max="11811" width="1.33203125" customWidth="1"/>
    <col min="11814" max="11814" width="4.6640625" customWidth="1"/>
    <col min="11817" max="11817" width="5.33203125" customWidth="1"/>
    <col min="11819" max="11819" width="5.83203125" customWidth="1"/>
    <col min="11821" max="11821" width="3.6640625" customWidth="1"/>
    <col min="11823" max="11824" width="1.33203125" customWidth="1"/>
    <col min="11825" max="11825" width="1.83203125" customWidth="1"/>
    <col min="11826" max="11826" width="6.1640625" customWidth="1"/>
    <col min="11827" max="11827" width="1.33203125" customWidth="1"/>
    <col min="11830" max="11830" width="4.6640625" customWidth="1"/>
    <col min="11833" max="11833" width="5.33203125" customWidth="1"/>
    <col min="11835" max="11835" width="5.83203125" customWidth="1"/>
    <col min="11837" max="11837" width="3.6640625" customWidth="1"/>
    <col min="12033" max="12033" width="1.83203125" customWidth="1"/>
    <col min="12034" max="12034" width="6.1640625" customWidth="1"/>
    <col min="12035" max="12035" width="1.33203125" customWidth="1"/>
    <col min="12038" max="12038" width="4.6640625" customWidth="1"/>
    <col min="12041" max="12041" width="5.33203125" customWidth="1"/>
    <col min="12043" max="12043" width="5.83203125" customWidth="1"/>
    <col min="12045" max="12045" width="3.6640625" customWidth="1"/>
    <col min="12047" max="12048" width="1.33203125" customWidth="1"/>
    <col min="12049" max="12049" width="1.83203125" customWidth="1"/>
    <col min="12050" max="12050" width="6.1640625" customWidth="1"/>
    <col min="12051" max="12051" width="1.33203125" customWidth="1"/>
    <col min="12054" max="12054" width="4.6640625" customWidth="1"/>
    <col min="12057" max="12057" width="5.33203125" customWidth="1"/>
    <col min="12059" max="12059" width="5.83203125" customWidth="1"/>
    <col min="12061" max="12061" width="3.6640625" customWidth="1"/>
    <col min="12063" max="12064" width="1.33203125" customWidth="1"/>
    <col min="12065" max="12065" width="1.83203125" customWidth="1"/>
    <col min="12066" max="12066" width="6.1640625" customWidth="1"/>
    <col min="12067" max="12067" width="1.33203125" customWidth="1"/>
    <col min="12070" max="12070" width="4.6640625" customWidth="1"/>
    <col min="12073" max="12073" width="5.33203125" customWidth="1"/>
    <col min="12075" max="12075" width="5.83203125" customWidth="1"/>
    <col min="12077" max="12077" width="3.6640625" customWidth="1"/>
    <col min="12079" max="12080" width="1.33203125" customWidth="1"/>
    <col min="12081" max="12081" width="1.83203125" customWidth="1"/>
    <col min="12082" max="12082" width="6.1640625" customWidth="1"/>
    <col min="12083" max="12083" width="1.33203125" customWidth="1"/>
    <col min="12086" max="12086" width="4.6640625" customWidth="1"/>
    <col min="12089" max="12089" width="5.33203125" customWidth="1"/>
    <col min="12091" max="12091" width="5.83203125" customWidth="1"/>
    <col min="12093" max="12093" width="3.6640625" customWidth="1"/>
    <col min="12289" max="12289" width="1.83203125" customWidth="1"/>
    <col min="12290" max="12290" width="6.1640625" customWidth="1"/>
    <col min="12291" max="12291" width="1.33203125" customWidth="1"/>
    <col min="12294" max="12294" width="4.6640625" customWidth="1"/>
    <col min="12297" max="12297" width="5.33203125" customWidth="1"/>
    <col min="12299" max="12299" width="5.83203125" customWidth="1"/>
    <col min="12301" max="12301" width="3.6640625" customWidth="1"/>
    <col min="12303" max="12304" width="1.33203125" customWidth="1"/>
    <col min="12305" max="12305" width="1.83203125" customWidth="1"/>
    <col min="12306" max="12306" width="6.1640625" customWidth="1"/>
    <col min="12307" max="12307" width="1.33203125" customWidth="1"/>
    <col min="12310" max="12310" width="4.6640625" customWidth="1"/>
    <col min="12313" max="12313" width="5.33203125" customWidth="1"/>
    <col min="12315" max="12315" width="5.83203125" customWidth="1"/>
    <col min="12317" max="12317" width="3.6640625" customWidth="1"/>
    <col min="12319" max="12320" width="1.33203125" customWidth="1"/>
    <col min="12321" max="12321" width="1.83203125" customWidth="1"/>
    <col min="12322" max="12322" width="6.1640625" customWidth="1"/>
    <col min="12323" max="12323" width="1.33203125" customWidth="1"/>
    <col min="12326" max="12326" width="4.6640625" customWidth="1"/>
    <col min="12329" max="12329" width="5.33203125" customWidth="1"/>
    <col min="12331" max="12331" width="5.83203125" customWidth="1"/>
    <col min="12333" max="12333" width="3.6640625" customWidth="1"/>
    <col min="12335" max="12336" width="1.33203125" customWidth="1"/>
    <col min="12337" max="12337" width="1.83203125" customWidth="1"/>
    <col min="12338" max="12338" width="6.1640625" customWidth="1"/>
    <col min="12339" max="12339" width="1.33203125" customWidth="1"/>
    <col min="12342" max="12342" width="4.6640625" customWidth="1"/>
    <col min="12345" max="12345" width="5.33203125" customWidth="1"/>
    <col min="12347" max="12347" width="5.83203125" customWidth="1"/>
    <col min="12349" max="12349" width="3.6640625" customWidth="1"/>
    <col min="12545" max="12545" width="1.83203125" customWidth="1"/>
    <col min="12546" max="12546" width="6.1640625" customWidth="1"/>
    <col min="12547" max="12547" width="1.33203125" customWidth="1"/>
    <col min="12550" max="12550" width="4.6640625" customWidth="1"/>
    <col min="12553" max="12553" width="5.33203125" customWidth="1"/>
    <col min="12555" max="12555" width="5.83203125" customWidth="1"/>
    <col min="12557" max="12557" width="3.6640625" customWidth="1"/>
    <col min="12559" max="12560" width="1.33203125" customWidth="1"/>
    <col min="12561" max="12561" width="1.83203125" customWidth="1"/>
    <col min="12562" max="12562" width="6.1640625" customWidth="1"/>
    <col min="12563" max="12563" width="1.33203125" customWidth="1"/>
    <col min="12566" max="12566" width="4.6640625" customWidth="1"/>
    <col min="12569" max="12569" width="5.33203125" customWidth="1"/>
    <col min="12571" max="12571" width="5.83203125" customWidth="1"/>
    <col min="12573" max="12573" width="3.6640625" customWidth="1"/>
    <col min="12575" max="12576" width="1.33203125" customWidth="1"/>
    <col min="12577" max="12577" width="1.83203125" customWidth="1"/>
    <col min="12578" max="12578" width="6.1640625" customWidth="1"/>
    <col min="12579" max="12579" width="1.33203125" customWidth="1"/>
    <col min="12582" max="12582" width="4.6640625" customWidth="1"/>
    <col min="12585" max="12585" width="5.33203125" customWidth="1"/>
    <col min="12587" max="12587" width="5.83203125" customWidth="1"/>
    <col min="12589" max="12589" width="3.6640625" customWidth="1"/>
    <col min="12591" max="12592" width="1.33203125" customWidth="1"/>
    <col min="12593" max="12593" width="1.83203125" customWidth="1"/>
    <col min="12594" max="12594" width="6.1640625" customWidth="1"/>
    <col min="12595" max="12595" width="1.33203125" customWidth="1"/>
    <col min="12598" max="12598" width="4.6640625" customWidth="1"/>
    <col min="12601" max="12601" width="5.33203125" customWidth="1"/>
    <col min="12603" max="12603" width="5.83203125" customWidth="1"/>
    <col min="12605" max="12605" width="3.6640625" customWidth="1"/>
    <col min="12801" max="12801" width="1.83203125" customWidth="1"/>
    <col min="12802" max="12802" width="6.1640625" customWidth="1"/>
    <col min="12803" max="12803" width="1.33203125" customWidth="1"/>
    <col min="12806" max="12806" width="4.6640625" customWidth="1"/>
    <col min="12809" max="12809" width="5.33203125" customWidth="1"/>
    <col min="12811" max="12811" width="5.83203125" customWidth="1"/>
    <col min="12813" max="12813" width="3.6640625" customWidth="1"/>
    <col min="12815" max="12816" width="1.33203125" customWidth="1"/>
    <col min="12817" max="12817" width="1.83203125" customWidth="1"/>
    <col min="12818" max="12818" width="6.1640625" customWidth="1"/>
    <col min="12819" max="12819" width="1.33203125" customWidth="1"/>
    <col min="12822" max="12822" width="4.6640625" customWidth="1"/>
    <col min="12825" max="12825" width="5.33203125" customWidth="1"/>
    <col min="12827" max="12827" width="5.83203125" customWidth="1"/>
    <col min="12829" max="12829" width="3.6640625" customWidth="1"/>
    <col min="12831" max="12832" width="1.33203125" customWidth="1"/>
    <col min="12833" max="12833" width="1.83203125" customWidth="1"/>
    <col min="12834" max="12834" width="6.1640625" customWidth="1"/>
    <col min="12835" max="12835" width="1.33203125" customWidth="1"/>
    <col min="12838" max="12838" width="4.6640625" customWidth="1"/>
    <col min="12841" max="12841" width="5.33203125" customWidth="1"/>
    <col min="12843" max="12843" width="5.83203125" customWidth="1"/>
    <col min="12845" max="12845" width="3.6640625" customWidth="1"/>
    <col min="12847" max="12848" width="1.33203125" customWidth="1"/>
    <col min="12849" max="12849" width="1.83203125" customWidth="1"/>
    <col min="12850" max="12850" width="6.1640625" customWidth="1"/>
    <col min="12851" max="12851" width="1.33203125" customWidth="1"/>
    <col min="12854" max="12854" width="4.6640625" customWidth="1"/>
    <col min="12857" max="12857" width="5.33203125" customWidth="1"/>
    <col min="12859" max="12859" width="5.83203125" customWidth="1"/>
    <col min="12861" max="12861" width="3.6640625" customWidth="1"/>
    <col min="13057" max="13057" width="1.83203125" customWidth="1"/>
    <col min="13058" max="13058" width="6.1640625" customWidth="1"/>
    <col min="13059" max="13059" width="1.33203125" customWidth="1"/>
    <col min="13062" max="13062" width="4.6640625" customWidth="1"/>
    <col min="13065" max="13065" width="5.33203125" customWidth="1"/>
    <col min="13067" max="13067" width="5.83203125" customWidth="1"/>
    <col min="13069" max="13069" width="3.6640625" customWidth="1"/>
    <col min="13071" max="13072" width="1.33203125" customWidth="1"/>
    <col min="13073" max="13073" width="1.83203125" customWidth="1"/>
    <col min="13074" max="13074" width="6.1640625" customWidth="1"/>
    <col min="13075" max="13075" width="1.33203125" customWidth="1"/>
    <col min="13078" max="13078" width="4.6640625" customWidth="1"/>
    <col min="13081" max="13081" width="5.33203125" customWidth="1"/>
    <col min="13083" max="13083" width="5.83203125" customWidth="1"/>
    <col min="13085" max="13085" width="3.6640625" customWidth="1"/>
    <col min="13087" max="13088" width="1.33203125" customWidth="1"/>
    <col min="13089" max="13089" width="1.83203125" customWidth="1"/>
    <col min="13090" max="13090" width="6.1640625" customWidth="1"/>
    <col min="13091" max="13091" width="1.33203125" customWidth="1"/>
    <col min="13094" max="13094" width="4.6640625" customWidth="1"/>
    <col min="13097" max="13097" width="5.33203125" customWidth="1"/>
    <col min="13099" max="13099" width="5.83203125" customWidth="1"/>
    <col min="13101" max="13101" width="3.6640625" customWidth="1"/>
    <col min="13103" max="13104" width="1.33203125" customWidth="1"/>
    <col min="13105" max="13105" width="1.83203125" customWidth="1"/>
    <col min="13106" max="13106" width="6.1640625" customWidth="1"/>
    <col min="13107" max="13107" width="1.33203125" customWidth="1"/>
    <col min="13110" max="13110" width="4.6640625" customWidth="1"/>
    <col min="13113" max="13113" width="5.33203125" customWidth="1"/>
    <col min="13115" max="13115" width="5.83203125" customWidth="1"/>
    <col min="13117" max="13117" width="3.6640625" customWidth="1"/>
    <col min="13313" max="13313" width="1.83203125" customWidth="1"/>
    <col min="13314" max="13314" width="6.1640625" customWidth="1"/>
    <col min="13315" max="13315" width="1.33203125" customWidth="1"/>
    <col min="13318" max="13318" width="4.6640625" customWidth="1"/>
    <col min="13321" max="13321" width="5.33203125" customWidth="1"/>
    <col min="13323" max="13323" width="5.83203125" customWidth="1"/>
    <col min="13325" max="13325" width="3.6640625" customWidth="1"/>
    <col min="13327" max="13328" width="1.33203125" customWidth="1"/>
    <col min="13329" max="13329" width="1.83203125" customWidth="1"/>
    <col min="13330" max="13330" width="6.1640625" customWidth="1"/>
    <col min="13331" max="13331" width="1.33203125" customWidth="1"/>
    <col min="13334" max="13334" width="4.6640625" customWidth="1"/>
    <col min="13337" max="13337" width="5.33203125" customWidth="1"/>
    <col min="13339" max="13339" width="5.83203125" customWidth="1"/>
    <col min="13341" max="13341" width="3.6640625" customWidth="1"/>
    <col min="13343" max="13344" width="1.33203125" customWidth="1"/>
    <col min="13345" max="13345" width="1.83203125" customWidth="1"/>
    <col min="13346" max="13346" width="6.1640625" customWidth="1"/>
    <col min="13347" max="13347" width="1.33203125" customWidth="1"/>
    <col min="13350" max="13350" width="4.6640625" customWidth="1"/>
    <col min="13353" max="13353" width="5.33203125" customWidth="1"/>
    <col min="13355" max="13355" width="5.83203125" customWidth="1"/>
    <col min="13357" max="13357" width="3.6640625" customWidth="1"/>
    <col min="13359" max="13360" width="1.33203125" customWidth="1"/>
    <col min="13361" max="13361" width="1.83203125" customWidth="1"/>
    <col min="13362" max="13362" width="6.1640625" customWidth="1"/>
    <col min="13363" max="13363" width="1.33203125" customWidth="1"/>
    <col min="13366" max="13366" width="4.6640625" customWidth="1"/>
    <col min="13369" max="13369" width="5.33203125" customWidth="1"/>
    <col min="13371" max="13371" width="5.83203125" customWidth="1"/>
    <col min="13373" max="13373" width="3.6640625" customWidth="1"/>
    <col min="13569" max="13569" width="1.83203125" customWidth="1"/>
    <col min="13570" max="13570" width="6.1640625" customWidth="1"/>
    <col min="13571" max="13571" width="1.33203125" customWidth="1"/>
    <col min="13574" max="13574" width="4.6640625" customWidth="1"/>
    <col min="13577" max="13577" width="5.33203125" customWidth="1"/>
    <col min="13579" max="13579" width="5.83203125" customWidth="1"/>
    <col min="13581" max="13581" width="3.6640625" customWidth="1"/>
    <col min="13583" max="13584" width="1.33203125" customWidth="1"/>
    <col min="13585" max="13585" width="1.83203125" customWidth="1"/>
    <col min="13586" max="13586" width="6.1640625" customWidth="1"/>
    <col min="13587" max="13587" width="1.33203125" customWidth="1"/>
    <col min="13590" max="13590" width="4.6640625" customWidth="1"/>
    <col min="13593" max="13593" width="5.33203125" customWidth="1"/>
    <col min="13595" max="13595" width="5.83203125" customWidth="1"/>
    <col min="13597" max="13597" width="3.6640625" customWidth="1"/>
    <col min="13599" max="13600" width="1.33203125" customWidth="1"/>
    <col min="13601" max="13601" width="1.83203125" customWidth="1"/>
    <col min="13602" max="13602" width="6.1640625" customWidth="1"/>
    <col min="13603" max="13603" width="1.33203125" customWidth="1"/>
    <col min="13606" max="13606" width="4.6640625" customWidth="1"/>
    <col min="13609" max="13609" width="5.33203125" customWidth="1"/>
    <col min="13611" max="13611" width="5.83203125" customWidth="1"/>
    <col min="13613" max="13613" width="3.6640625" customWidth="1"/>
    <col min="13615" max="13616" width="1.33203125" customWidth="1"/>
    <col min="13617" max="13617" width="1.83203125" customWidth="1"/>
    <col min="13618" max="13618" width="6.1640625" customWidth="1"/>
    <col min="13619" max="13619" width="1.33203125" customWidth="1"/>
    <col min="13622" max="13622" width="4.6640625" customWidth="1"/>
    <col min="13625" max="13625" width="5.33203125" customWidth="1"/>
    <col min="13627" max="13627" width="5.83203125" customWidth="1"/>
    <col min="13629" max="13629" width="3.6640625" customWidth="1"/>
    <col min="13825" max="13825" width="1.83203125" customWidth="1"/>
    <col min="13826" max="13826" width="6.1640625" customWidth="1"/>
    <col min="13827" max="13827" width="1.33203125" customWidth="1"/>
    <col min="13830" max="13830" width="4.6640625" customWidth="1"/>
    <col min="13833" max="13833" width="5.33203125" customWidth="1"/>
    <col min="13835" max="13835" width="5.83203125" customWidth="1"/>
    <col min="13837" max="13837" width="3.6640625" customWidth="1"/>
    <col min="13839" max="13840" width="1.33203125" customWidth="1"/>
    <col min="13841" max="13841" width="1.83203125" customWidth="1"/>
    <col min="13842" max="13842" width="6.1640625" customWidth="1"/>
    <col min="13843" max="13843" width="1.33203125" customWidth="1"/>
    <col min="13846" max="13846" width="4.6640625" customWidth="1"/>
    <col min="13849" max="13849" width="5.33203125" customWidth="1"/>
    <col min="13851" max="13851" width="5.83203125" customWidth="1"/>
    <col min="13853" max="13853" width="3.6640625" customWidth="1"/>
    <col min="13855" max="13856" width="1.33203125" customWidth="1"/>
    <col min="13857" max="13857" width="1.83203125" customWidth="1"/>
    <col min="13858" max="13858" width="6.1640625" customWidth="1"/>
    <col min="13859" max="13859" width="1.33203125" customWidth="1"/>
    <col min="13862" max="13862" width="4.6640625" customWidth="1"/>
    <col min="13865" max="13865" width="5.33203125" customWidth="1"/>
    <col min="13867" max="13867" width="5.83203125" customWidth="1"/>
    <col min="13869" max="13869" width="3.6640625" customWidth="1"/>
    <col min="13871" max="13872" width="1.33203125" customWidth="1"/>
    <col min="13873" max="13873" width="1.83203125" customWidth="1"/>
    <col min="13874" max="13874" width="6.1640625" customWidth="1"/>
    <col min="13875" max="13875" width="1.33203125" customWidth="1"/>
    <col min="13878" max="13878" width="4.6640625" customWidth="1"/>
    <col min="13881" max="13881" width="5.33203125" customWidth="1"/>
    <col min="13883" max="13883" width="5.83203125" customWidth="1"/>
    <col min="13885" max="13885" width="3.6640625" customWidth="1"/>
    <col min="14081" max="14081" width="1.83203125" customWidth="1"/>
    <col min="14082" max="14082" width="6.1640625" customWidth="1"/>
    <col min="14083" max="14083" width="1.33203125" customWidth="1"/>
    <col min="14086" max="14086" width="4.6640625" customWidth="1"/>
    <col min="14089" max="14089" width="5.33203125" customWidth="1"/>
    <col min="14091" max="14091" width="5.83203125" customWidth="1"/>
    <col min="14093" max="14093" width="3.6640625" customWidth="1"/>
    <col min="14095" max="14096" width="1.33203125" customWidth="1"/>
    <col min="14097" max="14097" width="1.83203125" customWidth="1"/>
    <col min="14098" max="14098" width="6.1640625" customWidth="1"/>
    <col min="14099" max="14099" width="1.33203125" customWidth="1"/>
    <col min="14102" max="14102" width="4.6640625" customWidth="1"/>
    <col min="14105" max="14105" width="5.33203125" customWidth="1"/>
    <col min="14107" max="14107" width="5.83203125" customWidth="1"/>
    <col min="14109" max="14109" width="3.6640625" customWidth="1"/>
    <col min="14111" max="14112" width="1.33203125" customWidth="1"/>
    <col min="14113" max="14113" width="1.83203125" customWidth="1"/>
    <col min="14114" max="14114" width="6.1640625" customWidth="1"/>
    <col min="14115" max="14115" width="1.33203125" customWidth="1"/>
    <col min="14118" max="14118" width="4.6640625" customWidth="1"/>
    <col min="14121" max="14121" width="5.33203125" customWidth="1"/>
    <col min="14123" max="14123" width="5.83203125" customWidth="1"/>
    <col min="14125" max="14125" width="3.6640625" customWidth="1"/>
    <col min="14127" max="14128" width="1.33203125" customWidth="1"/>
    <col min="14129" max="14129" width="1.83203125" customWidth="1"/>
    <col min="14130" max="14130" width="6.1640625" customWidth="1"/>
    <col min="14131" max="14131" width="1.33203125" customWidth="1"/>
    <col min="14134" max="14134" width="4.6640625" customWidth="1"/>
    <col min="14137" max="14137" width="5.33203125" customWidth="1"/>
    <col min="14139" max="14139" width="5.83203125" customWidth="1"/>
    <col min="14141" max="14141" width="3.6640625" customWidth="1"/>
    <col min="14337" max="14337" width="1.83203125" customWidth="1"/>
    <col min="14338" max="14338" width="6.1640625" customWidth="1"/>
    <col min="14339" max="14339" width="1.33203125" customWidth="1"/>
    <col min="14342" max="14342" width="4.6640625" customWidth="1"/>
    <col min="14345" max="14345" width="5.33203125" customWidth="1"/>
    <col min="14347" max="14347" width="5.83203125" customWidth="1"/>
    <col min="14349" max="14349" width="3.6640625" customWidth="1"/>
    <col min="14351" max="14352" width="1.33203125" customWidth="1"/>
    <col min="14353" max="14353" width="1.83203125" customWidth="1"/>
    <col min="14354" max="14354" width="6.1640625" customWidth="1"/>
    <col min="14355" max="14355" width="1.33203125" customWidth="1"/>
    <col min="14358" max="14358" width="4.6640625" customWidth="1"/>
    <col min="14361" max="14361" width="5.33203125" customWidth="1"/>
    <col min="14363" max="14363" width="5.83203125" customWidth="1"/>
    <col min="14365" max="14365" width="3.6640625" customWidth="1"/>
    <col min="14367" max="14368" width="1.33203125" customWidth="1"/>
    <col min="14369" max="14369" width="1.83203125" customWidth="1"/>
    <col min="14370" max="14370" width="6.1640625" customWidth="1"/>
    <col min="14371" max="14371" width="1.33203125" customWidth="1"/>
    <col min="14374" max="14374" width="4.6640625" customWidth="1"/>
    <col min="14377" max="14377" width="5.33203125" customWidth="1"/>
    <col min="14379" max="14379" width="5.83203125" customWidth="1"/>
    <col min="14381" max="14381" width="3.6640625" customWidth="1"/>
    <col min="14383" max="14384" width="1.33203125" customWidth="1"/>
    <col min="14385" max="14385" width="1.83203125" customWidth="1"/>
    <col min="14386" max="14386" width="6.1640625" customWidth="1"/>
    <col min="14387" max="14387" width="1.33203125" customWidth="1"/>
    <col min="14390" max="14390" width="4.6640625" customWidth="1"/>
    <col min="14393" max="14393" width="5.33203125" customWidth="1"/>
    <col min="14395" max="14395" width="5.83203125" customWidth="1"/>
    <col min="14397" max="14397" width="3.6640625" customWidth="1"/>
    <col min="14593" max="14593" width="1.83203125" customWidth="1"/>
    <col min="14594" max="14594" width="6.1640625" customWidth="1"/>
    <col min="14595" max="14595" width="1.33203125" customWidth="1"/>
    <col min="14598" max="14598" width="4.6640625" customWidth="1"/>
    <col min="14601" max="14601" width="5.33203125" customWidth="1"/>
    <col min="14603" max="14603" width="5.83203125" customWidth="1"/>
    <col min="14605" max="14605" width="3.6640625" customWidth="1"/>
    <col min="14607" max="14608" width="1.33203125" customWidth="1"/>
    <col min="14609" max="14609" width="1.83203125" customWidth="1"/>
    <col min="14610" max="14610" width="6.1640625" customWidth="1"/>
    <col min="14611" max="14611" width="1.33203125" customWidth="1"/>
    <col min="14614" max="14614" width="4.6640625" customWidth="1"/>
    <col min="14617" max="14617" width="5.33203125" customWidth="1"/>
    <col min="14619" max="14619" width="5.83203125" customWidth="1"/>
    <col min="14621" max="14621" width="3.6640625" customWidth="1"/>
    <col min="14623" max="14624" width="1.33203125" customWidth="1"/>
    <col min="14625" max="14625" width="1.83203125" customWidth="1"/>
    <col min="14626" max="14626" width="6.1640625" customWidth="1"/>
    <col min="14627" max="14627" width="1.33203125" customWidth="1"/>
    <col min="14630" max="14630" width="4.6640625" customWidth="1"/>
    <col min="14633" max="14633" width="5.33203125" customWidth="1"/>
    <col min="14635" max="14635" width="5.83203125" customWidth="1"/>
    <col min="14637" max="14637" width="3.6640625" customWidth="1"/>
    <col min="14639" max="14640" width="1.33203125" customWidth="1"/>
    <col min="14641" max="14641" width="1.83203125" customWidth="1"/>
    <col min="14642" max="14642" width="6.1640625" customWidth="1"/>
    <col min="14643" max="14643" width="1.33203125" customWidth="1"/>
    <col min="14646" max="14646" width="4.6640625" customWidth="1"/>
    <col min="14649" max="14649" width="5.33203125" customWidth="1"/>
    <col min="14651" max="14651" width="5.83203125" customWidth="1"/>
    <col min="14653" max="14653" width="3.6640625" customWidth="1"/>
    <col min="14849" max="14849" width="1.83203125" customWidth="1"/>
    <col min="14850" max="14850" width="6.1640625" customWidth="1"/>
    <col min="14851" max="14851" width="1.33203125" customWidth="1"/>
    <col min="14854" max="14854" width="4.6640625" customWidth="1"/>
    <col min="14857" max="14857" width="5.33203125" customWidth="1"/>
    <col min="14859" max="14859" width="5.83203125" customWidth="1"/>
    <col min="14861" max="14861" width="3.6640625" customWidth="1"/>
    <col min="14863" max="14864" width="1.33203125" customWidth="1"/>
    <col min="14865" max="14865" width="1.83203125" customWidth="1"/>
    <col min="14866" max="14866" width="6.1640625" customWidth="1"/>
    <col min="14867" max="14867" width="1.33203125" customWidth="1"/>
    <col min="14870" max="14870" width="4.6640625" customWidth="1"/>
    <col min="14873" max="14873" width="5.33203125" customWidth="1"/>
    <col min="14875" max="14875" width="5.83203125" customWidth="1"/>
    <col min="14877" max="14877" width="3.6640625" customWidth="1"/>
    <col min="14879" max="14880" width="1.33203125" customWidth="1"/>
    <col min="14881" max="14881" width="1.83203125" customWidth="1"/>
    <col min="14882" max="14882" width="6.1640625" customWidth="1"/>
    <col min="14883" max="14883" width="1.33203125" customWidth="1"/>
    <col min="14886" max="14886" width="4.6640625" customWidth="1"/>
    <col min="14889" max="14889" width="5.33203125" customWidth="1"/>
    <col min="14891" max="14891" width="5.83203125" customWidth="1"/>
    <col min="14893" max="14893" width="3.6640625" customWidth="1"/>
    <col min="14895" max="14896" width="1.33203125" customWidth="1"/>
    <col min="14897" max="14897" width="1.83203125" customWidth="1"/>
    <col min="14898" max="14898" width="6.1640625" customWidth="1"/>
    <col min="14899" max="14899" width="1.33203125" customWidth="1"/>
    <col min="14902" max="14902" width="4.6640625" customWidth="1"/>
    <col min="14905" max="14905" width="5.33203125" customWidth="1"/>
    <col min="14907" max="14907" width="5.83203125" customWidth="1"/>
    <col min="14909" max="14909" width="3.6640625" customWidth="1"/>
    <col min="15105" max="15105" width="1.83203125" customWidth="1"/>
    <col min="15106" max="15106" width="6.1640625" customWidth="1"/>
    <col min="15107" max="15107" width="1.33203125" customWidth="1"/>
    <col min="15110" max="15110" width="4.6640625" customWidth="1"/>
    <col min="15113" max="15113" width="5.33203125" customWidth="1"/>
    <col min="15115" max="15115" width="5.83203125" customWidth="1"/>
    <col min="15117" max="15117" width="3.6640625" customWidth="1"/>
    <col min="15119" max="15120" width="1.33203125" customWidth="1"/>
    <col min="15121" max="15121" width="1.83203125" customWidth="1"/>
    <col min="15122" max="15122" width="6.1640625" customWidth="1"/>
    <col min="15123" max="15123" width="1.33203125" customWidth="1"/>
    <col min="15126" max="15126" width="4.6640625" customWidth="1"/>
    <col min="15129" max="15129" width="5.33203125" customWidth="1"/>
    <col min="15131" max="15131" width="5.83203125" customWidth="1"/>
    <col min="15133" max="15133" width="3.6640625" customWidth="1"/>
    <col min="15135" max="15136" width="1.33203125" customWidth="1"/>
    <col min="15137" max="15137" width="1.83203125" customWidth="1"/>
    <col min="15138" max="15138" width="6.1640625" customWidth="1"/>
    <col min="15139" max="15139" width="1.33203125" customWidth="1"/>
    <col min="15142" max="15142" width="4.6640625" customWidth="1"/>
    <col min="15145" max="15145" width="5.33203125" customWidth="1"/>
    <col min="15147" max="15147" width="5.83203125" customWidth="1"/>
    <col min="15149" max="15149" width="3.6640625" customWidth="1"/>
    <col min="15151" max="15152" width="1.33203125" customWidth="1"/>
    <col min="15153" max="15153" width="1.83203125" customWidth="1"/>
    <col min="15154" max="15154" width="6.1640625" customWidth="1"/>
    <col min="15155" max="15155" width="1.33203125" customWidth="1"/>
    <col min="15158" max="15158" width="4.6640625" customWidth="1"/>
    <col min="15161" max="15161" width="5.33203125" customWidth="1"/>
    <col min="15163" max="15163" width="5.83203125" customWidth="1"/>
    <col min="15165" max="15165" width="3.6640625" customWidth="1"/>
    <col min="15361" max="15361" width="1.83203125" customWidth="1"/>
    <col min="15362" max="15362" width="6.1640625" customWidth="1"/>
    <col min="15363" max="15363" width="1.33203125" customWidth="1"/>
    <col min="15366" max="15366" width="4.6640625" customWidth="1"/>
    <col min="15369" max="15369" width="5.33203125" customWidth="1"/>
    <col min="15371" max="15371" width="5.83203125" customWidth="1"/>
    <col min="15373" max="15373" width="3.6640625" customWidth="1"/>
    <col min="15375" max="15376" width="1.33203125" customWidth="1"/>
    <col min="15377" max="15377" width="1.83203125" customWidth="1"/>
    <col min="15378" max="15378" width="6.1640625" customWidth="1"/>
    <col min="15379" max="15379" width="1.33203125" customWidth="1"/>
    <col min="15382" max="15382" width="4.6640625" customWidth="1"/>
    <col min="15385" max="15385" width="5.33203125" customWidth="1"/>
    <col min="15387" max="15387" width="5.83203125" customWidth="1"/>
    <col min="15389" max="15389" width="3.6640625" customWidth="1"/>
    <col min="15391" max="15392" width="1.33203125" customWidth="1"/>
    <col min="15393" max="15393" width="1.83203125" customWidth="1"/>
    <col min="15394" max="15394" width="6.1640625" customWidth="1"/>
    <col min="15395" max="15395" width="1.33203125" customWidth="1"/>
    <col min="15398" max="15398" width="4.6640625" customWidth="1"/>
    <col min="15401" max="15401" width="5.33203125" customWidth="1"/>
    <col min="15403" max="15403" width="5.83203125" customWidth="1"/>
    <col min="15405" max="15405" width="3.6640625" customWidth="1"/>
    <col min="15407" max="15408" width="1.33203125" customWidth="1"/>
    <col min="15409" max="15409" width="1.83203125" customWidth="1"/>
    <col min="15410" max="15410" width="6.1640625" customWidth="1"/>
    <col min="15411" max="15411" width="1.33203125" customWidth="1"/>
    <col min="15414" max="15414" width="4.6640625" customWidth="1"/>
    <col min="15417" max="15417" width="5.33203125" customWidth="1"/>
    <col min="15419" max="15419" width="5.83203125" customWidth="1"/>
    <col min="15421" max="15421" width="3.6640625" customWidth="1"/>
    <col min="15617" max="15617" width="1.83203125" customWidth="1"/>
    <col min="15618" max="15618" width="6.1640625" customWidth="1"/>
    <col min="15619" max="15619" width="1.33203125" customWidth="1"/>
    <col min="15622" max="15622" width="4.6640625" customWidth="1"/>
    <col min="15625" max="15625" width="5.33203125" customWidth="1"/>
    <col min="15627" max="15627" width="5.83203125" customWidth="1"/>
    <col min="15629" max="15629" width="3.6640625" customWidth="1"/>
    <col min="15631" max="15632" width="1.33203125" customWidth="1"/>
    <col min="15633" max="15633" width="1.83203125" customWidth="1"/>
    <col min="15634" max="15634" width="6.1640625" customWidth="1"/>
    <col min="15635" max="15635" width="1.33203125" customWidth="1"/>
    <col min="15638" max="15638" width="4.6640625" customWidth="1"/>
    <col min="15641" max="15641" width="5.33203125" customWidth="1"/>
    <col min="15643" max="15643" width="5.83203125" customWidth="1"/>
    <col min="15645" max="15645" width="3.6640625" customWidth="1"/>
    <col min="15647" max="15648" width="1.33203125" customWidth="1"/>
    <col min="15649" max="15649" width="1.83203125" customWidth="1"/>
    <col min="15650" max="15650" width="6.1640625" customWidth="1"/>
    <col min="15651" max="15651" width="1.33203125" customWidth="1"/>
    <col min="15654" max="15654" width="4.6640625" customWidth="1"/>
    <col min="15657" max="15657" width="5.33203125" customWidth="1"/>
    <col min="15659" max="15659" width="5.83203125" customWidth="1"/>
    <col min="15661" max="15661" width="3.6640625" customWidth="1"/>
    <col min="15663" max="15664" width="1.33203125" customWidth="1"/>
    <col min="15665" max="15665" width="1.83203125" customWidth="1"/>
    <col min="15666" max="15666" width="6.1640625" customWidth="1"/>
    <col min="15667" max="15667" width="1.33203125" customWidth="1"/>
    <col min="15670" max="15670" width="4.6640625" customWidth="1"/>
    <col min="15673" max="15673" width="5.33203125" customWidth="1"/>
    <col min="15675" max="15675" width="5.83203125" customWidth="1"/>
    <col min="15677" max="15677" width="3.6640625" customWidth="1"/>
    <col min="15873" max="15873" width="1.83203125" customWidth="1"/>
    <col min="15874" max="15874" width="6.1640625" customWidth="1"/>
    <col min="15875" max="15875" width="1.33203125" customWidth="1"/>
    <col min="15878" max="15878" width="4.6640625" customWidth="1"/>
    <col min="15881" max="15881" width="5.33203125" customWidth="1"/>
    <col min="15883" max="15883" width="5.83203125" customWidth="1"/>
    <col min="15885" max="15885" width="3.6640625" customWidth="1"/>
    <col min="15887" max="15888" width="1.33203125" customWidth="1"/>
    <col min="15889" max="15889" width="1.83203125" customWidth="1"/>
    <col min="15890" max="15890" width="6.1640625" customWidth="1"/>
    <col min="15891" max="15891" width="1.33203125" customWidth="1"/>
    <col min="15894" max="15894" width="4.6640625" customWidth="1"/>
    <col min="15897" max="15897" width="5.33203125" customWidth="1"/>
    <col min="15899" max="15899" width="5.83203125" customWidth="1"/>
    <col min="15901" max="15901" width="3.6640625" customWidth="1"/>
    <col min="15903" max="15904" width="1.33203125" customWidth="1"/>
    <col min="15905" max="15905" width="1.83203125" customWidth="1"/>
    <col min="15906" max="15906" width="6.1640625" customWidth="1"/>
    <col min="15907" max="15907" width="1.33203125" customWidth="1"/>
    <col min="15910" max="15910" width="4.6640625" customWidth="1"/>
    <col min="15913" max="15913" width="5.33203125" customWidth="1"/>
    <col min="15915" max="15915" width="5.83203125" customWidth="1"/>
    <col min="15917" max="15917" width="3.6640625" customWidth="1"/>
    <col min="15919" max="15920" width="1.33203125" customWidth="1"/>
    <col min="15921" max="15921" width="1.83203125" customWidth="1"/>
    <col min="15922" max="15922" width="6.1640625" customWidth="1"/>
    <col min="15923" max="15923" width="1.33203125" customWidth="1"/>
    <col min="15926" max="15926" width="4.6640625" customWidth="1"/>
    <col min="15929" max="15929" width="5.33203125" customWidth="1"/>
    <col min="15931" max="15931" width="5.83203125" customWidth="1"/>
    <col min="15933" max="15933" width="3.6640625" customWidth="1"/>
    <col min="16129" max="16129" width="1.83203125" customWidth="1"/>
    <col min="16130" max="16130" width="6.1640625" customWidth="1"/>
    <col min="16131" max="16131" width="1.33203125" customWidth="1"/>
    <col min="16134" max="16134" width="4.6640625" customWidth="1"/>
    <col min="16137" max="16137" width="5.33203125" customWidth="1"/>
    <col min="16139" max="16139" width="5.83203125" customWidth="1"/>
    <col min="16141" max="16141" width="3.6640625" customWidth="1"/>
    <col min="16143" max="16144" width="1.33203125" customWidth="1"/>
    <col min="16145" max="16145" width="1.83203125" customWidth="1"/>
    <col min="16146" max="16146" width="6.1640625" customWidth="1"/>
    <col min="16147" max="16147" width="1.33203125" customWidth="1"/>
    <col min="16150" max="16150" width="4.6640625" customWidth="1"/>
    <col min="16153" max="16153" width="5.33203125" customWidth="1"/>
    <col min="16155" max="16155" width="5.83203125" customWidth="1"/>
    <col min="16157" max="16157" width="3.6640625" customWidth="1"/>
    <col min="16159" max="16160" width="1.33203125" customWidth="1"/>
    <col min="16161" max="16161" width="1.83203125" customWidth="1"/>
    <col min="16162" max="16162" width="6.1640625" customWidth="1"/>
    <col min="16163" max="16163" width="1.33203125" customWidth="1"/>
    <col min="16166" max="16166" width="4.6640625" customWidth="1"/>
    <col min="16169" max="16169" width="5.33203125" customWidth="1"/>
    <col min="16171" max="16171" width="5.83203125" customWidth="1"/>
    <col min="16173" max="16173" width="3.6640625" customWidth="1"/>
    <col min="16175" max="16176" width="1.33203125" customWidth="1"/>
    <col min="16177" max="16177" width="1.83203125" customWidth="1"/>
    <col min="16178" max="16178" width="6.1640625" customWidth="1"/>
    <col min="16179" max="16179" width="1.33203125" customWidth="1"/>
    <col min="16182" max="16182" width="4.6640625" customWidth="1"/>
    <col min="16185" max="16185" width="5.33203125" customWidth="1"/>
    <col min="16187" max="16187" width="5.83203125" customWidth="1"/>
    <col min="16189" max="16189" width="3.6640625" customWidth="1"/>
  </cols>
  <sheetData>
    <row r="1" spans="2:78">
      <c r="B1" s="327"/>
      <c r="C1" s="327"/>
      <c r="D1" s="327"/>
      <c r="E1" s="328"/>
      <c r="F1" s="329" t="s">
        <v>393</v>
      </c>
      <c r="G1" s="330"/>
      <c r="H1" s="330"/>
      <c r="I1" s="331"/>
      <c r="J1" s="332"/>
      <c r="K1" s="333" t="e">
        <f>[2]Instruction!C16</f>
        <v>#REF!</v>
      </c>
      <c r="L1" s="327"/>
      <c r="M1" s="327"/>
      <c r="N1" s="334" t="s">
        <v>394</v>
      </c>
      <c r="R1" s="327"/>
      <c r="S1" s="327"/>
      <c r="T1" s="327"/>
      <c r="U1" s="328"/>
      <c r="V1" s="329" t="s">
        <v>393</v>
      </c>
      <c r="W1" s="330"/>
      <c r="X1" s="330"/>
      <c r="Y1" s="331"/>
      <c r="Z1" s="332"/>
      <c r="AA1" s="333" t="e">
        <f>[2]Instruction!E16</f>
        <v>#REF!</v>
      </c>
      <c r="AB1" s="327"/>
      <c r="AC1" s="327"/>
      <c r="AD1" s="334" t="s">
        <v>394</v>
      </c>
      <c r="AH1" s="327"/>
      <c r="AI1" s="327"/>
      <c r="AJ1" s="327"/>
      <c r="AK1" s="328"/>
      <c r="AL1" s="329" t="s">
        <v>393</v>
      </c>
      <c r="AM1" s="330"/>
      <c r="AN1" s="330"/>
      <c r="AO1" s="331"/>
      <c r="AP1" s="332"/>
      <c r="AQ1" s="333" t="e">
        <f>[2]Instruction!G16</f>
        <v>#REF!</v>
      </c>
      <c r="AR1" s="327"/>
      <c r="AS1" s="327"/>
      <c r="AT1" s="334" t="s">
        <v>394</v>
      </c>
      <c r="AX1" s="327"/>
      <c r="AY1" s="327"/>
      <c r="AZ1" s="327"/>
      <c r="BA1" s="328"/>
      <c r="BB1" s="329" t="s">
        <v>393</v>
      </c>
      <c r="BC1" s="330"/>
      <c r="BD1" s="330"/>
      <c r="BE1" s="331"/>
      <c r="BF1" s="332"/>
      <c r="BG1" s="333" t="e">
        <f>[2]Instruction!I16</f>
        <v>#REF!</v>
      </c>
      <c r="BH1" s="327"/>
      <c r="BI1" s="327"/>
      <c r="BJ1" s="334" t="s">
        <v>394</v>
      </c>
      <c r="BN1" s="327"/>
      <c r="BO1" s="327"/>
      <c r="BP1" s="327"/>
      <c r="BQ1" s="328"/>
      <c r="BR1" s="329" t="s">
        <v>393</v>
      </c>
      <c r="BS1" s="330"/>
      <c r="BT1" s="330"/>
      <c r="BU1" s="331"/>
      <c r="BV1" s="332"/>
      <c r="BW1" s="333" t="e">
        <f>[2]Instruction!Y16</f>
        <v>#REF!</v>
      </c>
      <c r="BX1" s="327"/>
      <c r="BY1" s="327"/>
      <c r="BZ1" s="334" t="s">
        <v>394</v>
      </c>
    </row>
    <row r="2" spans="2:78" ht="17" thickBot="1">
      <c r="B2" s="327"/>
      <c r="C2" s="327"/>
      <c r="D2" s="327"/>
      <c r="E2" s="335"/>
      <c r="F2" s="336" t="s">
        <v>395</v>
      </c>
      <c r="G2" s="337"/>
      <c r="H2" s="337"/>
      <c r="I2" s="338"/>
      <c r="J2" s="339"/>
      <c r="K2" s="327"/>
      <c r="L2" s="327"/>
      <c r="M2" s="327"/>
      <c r="N2" s="340" t="s">
        <v>3</v>
      </c>
      <c r="R2" s="327"/>
      <c r="S2" s="327"/>
      <c r="T2" s="327"/>
      <c r="U2" s="335"/>
      <c r="V2" s="336" t="s">
        <v>395</v>
      </c>
      <c r="W2" s="337"/>
      <c r="X2" s="337"/>
      <c r="Y2" s="338"/>
      <c r="Z2" s="339"/>
      <c r="AA2" s="327"/>
      <c r="AB2" s="327"/>
      <c r="AC2" s="327"/>
      <c r="AD2" s="340" t="s">
        <v>3</v>
      </c>
      <c r="AH2" s="327"/>
      <c r="AI2" s="327"/>
      <c r="AJ2" s="327"/>
      <c r="AK2" s="335"/>
      <c r="AL2" s="336" t="s">
        <v>395</v>
      </c>
      <c r="AM2" s="337"/>
      <c r="AN2" s="337"/>
      <c r="AO2" s="338"/>
      <c r="AP2" s="339"/>
      <c r="AQ2" s="327"/>
      <c r="AR2" s="327"/>
      <c r="AS2" s="327"/>
      <c r="AT2" s="340" t="s">
        <v>3</v>
      </c>
      <c r="AX2" s="327"/>
      <c r="AY2" s="327"/>
      <c r="AZ2" s="327"/>
      <c r="BA2" s="335"/>
      <c r="BB2" s="336" t="s">
        <v>395</v>
      </c>
      <c r="BC2" s="337"/>
      <c r="BD2" s="337"/>
      <c r="BE2" s="338"/>
      <c r="BF2" s="339"/>
      <c r="BG2" s="327"/>
      <c r="BH2" s="327"/>
      <c r="BI2" s="327"/>
      <c r="BJ2" s="340" t="s">
        <v>3</v>
      </c>
      <c r="BN2" s="327"/>
      <c r="BO2" s="327"/>
      <c r="BP2" s="327"/>
      <c r="BQ2" s="335"/>
      <c r="BR2" s="336" t="s">
        <v>395</v>
      </c>
      <c r="BS2" s="337"/>
      <c r="BT2" s="337"/>
      <c r="BU2" s="338"/>
      <c r="BV2" s="339"/>
      <c r="BW2" s="327"/>
      <c r="BX2" s="327"/>
      <c r="BY2" s="327"/>
      <c r="BZ2" s="340" t="s">
        <v>3</v>
      </c>
    </row>
    <row r="3" spans="2:78" ht="17" thickBot="1">
      <c r="B3" s="327"/>
      <c r="C3" s="327"/>
      <c r="D3" s="341"/>
      <c r="E3" s="341"/>
      <c r="F3" s="341"/>
      <c r="G3" s="327"/>
      <c r="H3" s="327"/>
      <c r="I3" s="327"/>
      <c r="J3" s="327"/>
      <c r="K3" s="327"/>
      <c r="L3" s="327"/>
      <c r="M3" s="327"/>
      <c r="N3" s="342"/>
      <c r="R3" s="327"/>
      <c r="S3" s="327"/>
      <c r="T3" s="341"/>
      <c r="U3" s="341"/>
      <c r="V3" s="341"/>
      <c r="W3" s="327"/>
      <c r="X3" s="327"/>
      <c r="Y3" s="327"/>
      <c r="Z3" s="327"/>
      <c r="AA3" s="327"/>
      <c r="AB3" s="327"/>
      <c r="AC3" s="327"/>
      <c r="AD3" s="342"/>
      <c r="AH3" s="327"/>
      <c r="AI3" s="327"/>
      <c r="AJ3" s="341"/>
      <c r="AK3" s="341"/>
      <c r="AL3" s="341"/>
      <c r="AM3" s="327"/>
      <c r="AN3" s="327"/>
      <c r="AO3" s="327"/>
      <c r="AP3" s="327"/>
      <c r="AQ3" s="327"/>
      <c r="AR3" s="327"/>
      <c r="AS3" s="327"/>
      <c r="AT3" s="342"/>
      <c r="AX3" s="327"/>
      <c r="AY3" s="327"/>
      <c r="AZ3" s="341"/>
      <c r="BA3" s="341"/>
      <c r="BB3" s="341"/>
      <c r="BC3" s="327"/>
      <c r="BD3" s="327"/>
      <c r="BE3" s="327"/>
      <c r="BF3" s="327"/>
      <c r="BG3" s="327"/>
      <c r="BH3" s="327"/>
      <c r="BI3" s="327"/>
      <c r="BJ3" s="342"/>
      <c r="BN3" s="327"/>
      <c r="BO3" s="327"/>
      <c r="BP3" s="341"/>
      <c r="BQ3" s="341"/>
      <c r="BR3" s="341"/>
      <c r="BS3" s="327"/>
      <c r="BT3" s="327"/>
      <c r="BU3" s="327"/>
      <c r="BV3" s="327"/>
      <c r="BW3" s="327"/>
      <c r="BX3" s="327"/>
      <c r="BY3" s="327"/>
      <c r="BZ3" s="342"/>
    </row>
    <row r="4" spans="2:78" ht="17" thickBot="1">
      <c r="B4" s="783" t="s">
        <v>396</v>
      </c>
      <c r="C4" s="784"/>
      <c r="D4" s="784"/>
      <c r="E4" s="784"/>
      <c r="F4" s="784"/>
      <c r="G4" s="343">
        <f>Intro!D12</f>
        <v>0</v>
      </c>
      <c r="H4" s="343"/>
      <c r="I4" s="343"/>
      <c r="J4" s="343"/>
      <c r="K4" s="343"/>
      <c r="L4" s="343"/>
      <c r="M4" s="343"/>
      <c r="N4" s="344"/>
      <c r="R4" s="783" t="s">
        <v>396</v>
      </c>
      <c r="S4" s="784"/>
      <c r="T4" s="784"/>
      <c r="U4" s="784"/>
      <c r="V4" s="784"/>
      <c r="W4" s="343">
        <f>Intro!T12</f>
        <v>0</v>
      </c>
      <c r="X4" s="343"/>
      <c r="Y4" s="343"/>
      <c r="Z4" s="343"/>
      <c r="AA4" s="343"/>
      <c r="AB4" s="343"/>
      <c r="AC4" s="343"/>
      <c r="AD4" s="344"/>
      <c r="AH4" s="774" t="s">
        <v>396</v>
      </c>
      <c r="AI4" s="775"/>
      <c r="AJ4" s="775"/>
      <c r="AK4" s="775"/>
      <c r="AL4" s="775"/>
      <c r="AM4" s="343"/>
      <c r="AN4" s="343"/>
      <c r="AO4" s="343"/>
      <c r="AP4" s="343"/>
      <c r="AQ4" s="343"/>
      <c r="AR4" s="343"/>
      <c r="AS4" s="343"/>
      <c r="AT4" s="344"/>
      <c r="AX4" s="783" t="s">
        <v>396</v>
      </c>
      <c r="AY4" s="784"/>
      <c r="AZ4" s="784"/>
      <c r="BA4" s="784"/>
      <c r="BB4" s="784"/>
      <c r="BC4" s="343"/>
      <c r="BD4" s="343"/>
      <c r="BE4" s="343"/>
      <c r="BF4" s="343"/>
      <c r="BG4" s="343"/>
      <c r="BH4" s="343"/>
      <c r="BI4" s="343"/>
      <c r="BJ4" s="344"/>
      <c r="BN4" s="783" t="s">
        <v>396</v>
      </c>
      <c r="BO4" s="784"/>
      <c r="BP4" s="784"/>
      <c r="BQ4" s="784"/>
      <c r="BR4" s="784"/>
      <c r="BS4" s="343"/>
      <c r="BT4" s="343"/>
      <c r="BU4" s="343"/>
      <c r="BV4" s="343"/>
      <c r="BW4" s="343"/>
      <c r="BX4" s="343"/>
      <c r="BY4" s="343"/>
      <c r="BZ4" s="344"/>
    </row>
    <row r="5" spans="2:78">
      <c r="B5" s="345"/>
      <c r="C5" s="346"/>
      <c r="D5" s="347"/>
      <c r="E5" s="346"/>
      <c r="F5" s="346"/>
      <c r="G5" s="346"/>
      <c r="H5" s="346"/>
      <c r="I5" s="348"/>
      <c r="J5" s="347"/>
      <c r="K5" s="348"/>
      <c r="L5" s="347"/>
      <c r="M5" s="346"/>
      <c r="N5" s="349"/>
      <c r="R5" s="345"/>
      <c r="S5" s="346"/>
      <c r="T5" s="347"/>
      <c r="U5" s="346"/>
      <c r="V5" s="346"/>
      <c r="W5" s="346"/>
      <c r="X5" s="346"/>
      <c r="Y5" s="348"/>
      <c r="Z5" s="347"/>
      <c r="AA5" s="348"/>
      <c r="AB5" s="347"/>
      <c r="AC5" s="346"/>
      <c r="AD5" s="349"/>
      <c r="AH5" s="345"/>
      <c r="AI5" s="346"/>
      <c r="AJ5" s="347"/>
      <c r="AK5" s="346"/>
      <c r="AL5" s="346"/>
      <c r="AM5" s="346"/>
      <c r="AN5" s="346"/>
      <c r="AO5" s="348"/>
      <c r="AP5" s="347"/>
      <c r="AQ5" s="348"/>
      <c r="AR5" s="347"/>
      <c r="AS5" s="346"/>
      <c r="AT5" s="349"/>
      <c r="AX5" s="345"/>
      <c r="AY5" s="346"/>
      <c r="AZ5" s="347"/>
      <c r="BA5" s="346"/>
      <c r="BB5" s="346"/>
      <c r="BC5" s="346"/>
      <c r="BD5" s="346"/>
      <c r="BE5" s="348"/>
      <c r="BF5" s="347"/>
      <c r="BG5" s="348"/>
      <c r="BH5" s="347"/>
      <c r="BI5" s="346"/>
      <c r="BJ5" s="349"/>
      <c r="BN5" s="345"/>
      <c r="BO5" s="346"/>
      <c r="BP5" s="347"/>
      <c r="BQ5" s="346"/>
      <c r="BR5" s="346"/>
      <c r="BS5" s="346"/>
      <c r="BT5" s="346"/>
      <c r="BU5" s="348"/>
      <c r="BV5" s="347"/>
      <c r="BW5" s="348"/>
      <c r="BX5" s="347"/>
      <c r="BY5" s="346"/>
      <c r="BZ5" s="349"/>
    </row>
    <row r="6" spans="2:78">
      <c r="B6" s="307"/>
      <c r="C6" s="245"/>
      <c r="D6" s="350" t="s">
        <v>397</v>
      </c>
      <c r="E6" s="351" t="s">
        <v>398</v>
      </c>
      <c r="F6" s="351"/>
      <c r="G6" s="352"/>
      <c r="H6" s="352"/>
      <c r="I6" s="353" t="s">
        <v>399</v>
      </c>
      <c r="J6" s="354"/>
      <c r="K6" s="353" t="s">
        <v>400</v>
      </c>
      <c r="L6" s="354"/>
      <c r="M6" s="352" t="s">
        <v>401</v>
      </c>
      <c r="N6" s="355"/>
      <c r="R6" s="307"/>
      <c r="S6" s="245"/>
      <c r="T6" s="350" t="s">
        <v>397</v>
      </c>
      <c r="U6" s="478" t="s">
        <v>398</v>
      </c>
      <c r="V6" s="478"/>
      <c r="W6" s="517"/>
      <c r="X6" s="517"/>
      <c r="Y6" s="516" t="s">
        <v>399</v>
      </c>
      <c r="Z6" s="383"/>
      <c r="AA6" s="516" t="s">
        <v>400</v>
      </c>
      <c r="AB6" s="383"/>
      <c r="AC6" s="517" t="s">
        <v>401</v>
      </c>
      <c r="AD6" s="776"/>
      <c r="AH6" s="307"/>
      <c r="AI6" s="245"/>
      <c r="AJ6" s="350" t="s">
        <v>397</v>
      </c>
      <c r="AK6" s="478" t="s">
        <v>398</v>
      </c>
      <c r="AL6" s="478"/>
      <c r="AM6" s="517"/>
      <c r="AN6" s="517"/>
      <c r="AO6" s="516" t="s">
        <v>399</v>
      </c>
      <c r="AP6" s="383"/>
      <c r="AQ6" s="516" t="s">
        <v>400</v>
      </c>
      <c r="AR6" s="383"/>
      <c r="AS6" s="517" t="s">
        <v>401</v>
      </c>
      <c r="AT6" s="776"/>
      <c r="AX6" s="307"/>
      <c r="AY6" s="245"/>
      <c r="AZ6" s="350" t="s">
        <v>397</v>
      </c>
      <c r="BA6" s="351" t="s">
        <v>398</v>
      </c>
      <c r="BB6" s="351"/>
      <c r="BC6" s="352"/>
      <c r="BD6" s="352"/>
      <c r="BE6" s="353" t="s">
        <v>399</v>
      </c>
      <c r="BF6" s="354"/>
      <c r="BG6" s="353" t="s">
        <v>400</v>
      </c>
      <c r="BH6" s="354"/>
      <c r="BI6" s="352" t="s">
        <v>401</v>
      </c>
      <c r="BJ6" s="355"/>
      <c r="BN6" s="307"/>
      <c r="BO6" s="245"/>
      <c r="BP6" s="350" t="s">
        <v>397</v>
      </c>
      <c r="BQ6" s="351" t="s">
        <v>398</v>
      </c>
      <c r="BR6" s="351"/>
      <c r="BS6" s="352"/>
      <c r="BT6" s="352"/>
      <c r="BU6" s="353" t="s">
        <v>399</v>
      </c>
      <c r="BV6" s="354"/>
      <c r="BW6" s="353" t="s">
        <v>400</v>
      </c>
      <c r="BX6" s="354"/>
      <c r="BY6" s="352" t="s">
        <v>401</v>
      </c>
      <c r="BZ6" s="355"/>
    </row>
    <row r="7" spans="2:78" ht="17" thickBot="1">
      <c r="B7" s="356"/>
      <c r="C7" s="357"/>
      <c r="D7" s="358"/>
      <c r="E7" s="357"/>
      <c r="F7" s="357"/>
      <c r="G7" s="357"/>
      <c r="H7" s="357"/>
      <c r="I7" s="359">
        <v>1</v>
      </c>
      <c r="J7" s="360"/>
      <c r="K7" s="359">
        <v>2</v>
      </c>
      <c r="L7" s="360"/>
      <c r="M7" s="361">
        <v>3</v>
      </c>
      <c r="N7" s="362"/>
      <c r="R7" s="356"/>
      <c r="S7" s="357"/>
      <c r="T7" s="358"/>
      <c r="U7" s="357"/>
      <c r="V7" s="357"/>
      <c r="W7" s="357"/>
      <c r="X7" s="357"/>
      <c r="Y7" s="777">
        <v>1</v>
      </c>
      <c r="Z7" s="778"/>
      <c r="AA7" s="777">
        <v>2</v>
      </c>
      <c r="AB7" s="778"/>
      <c r="AC7" s="779">
        <v>3</v>
      </c>
      <c r="AD7" s="780"/>
      <c r="AH7" s="356"/>
      <c r="AI7" s="357"/>
      <c r="AJ7" s="358"/>
      <c r="AK7" s="357"/>
      <c r="AL7" s="357"/>
      <c r="AM7" s="357"/>
      <c r="AN7" s="357"/>
      <c r="AO7" s="777">
        <v>1</v>
      </c>
      <c r="AP7" s="778"/>
      <c r="AQ7" s="777">
        <v>2</v>
      </c>
      <c r="AR7" s="778"/>
      <c r="AS7" s="779">
        <v>3</v>
      </c>
      <c r="AT7" s="780"/>
      <c r="AX7" s="356"/>
      <c r="AY7" s="357"/>
      <c r="AZ7" s="358"/>
      <c r="BA7" s="357"/>
      <c r="BB7" s="357"/>
      <c r="BC7" s="357"/>
      <c r="BD7" s="357"/>
      <c r="BE7" s="359">
        <v>1</v>
      </c>
      <c r="BF7" s="360"/>
      <c r="BG7" s="359">
        <v>2</v>
      </c>
      <c r="BH7" s="360"/>
      <c r="BI7" s="361">
        <v>3</v>
      </c>
      <c r="BJ7" s="362"/>
      <c r="BN7" s="356"/>
      <c r="BO7" s="357"/>
      <c r="BP7" s="358"/>
      <c r="BQ7" s="357"/>
      <c r="BR7" s="357"/>
      <c r="BS7" s="357"/>
      <c r="BT7" s="357"/>
      <c r="BU7" s="359">
        <v>1</v>
      </c>
      <c r="BV7" s="360"/>
      <c r="BW7" s="359">
        <v>2</v>
      </c>
      <c r="BX7" s="360"/>
      <c r="BY7" s="361">
        <v>3</v>
      </c>
      <c r="BZ7" s="362"/>
    </row>
    <row r="8" spans="2:78">
      <c r="B8" s="345"/>
      <c r="C8" s="347"/>
      <c r="D8" s="348" t="s">
        <v>318</v>
      </c>
      <c r="E8" s="346"/>
      <c r="F8" s="346"/>
      <c r="G8" s="346"/>
      <c r="H8" s="347"/>
      <c r="I8" s="363" t="s">
        <v>402</v>
      </c>
      <c r="J8" s="364"/>
      <c r="K8" s="363" t="s">
        <v>403</v>
      </c>
      <c r="L8" s="365">
        <f t="shared" ref="L8:L22" si="0">J8-N8</f>
        <v>0</v>
      </c>
      <c r="M8" s="363" t="s">
        <v>404</v>
      </c>
      <c r="N8" s="366"/>
      <c r="R8" s="345"/>
      <c r="S8" s="347"/>
      <c r="T8" s="348" t="s">
        <v>318</v>
      </c>
      <c r="U8" s="346"/>
      <c r="V8" s="346"/>
      <c r="W8" s="346"/>
      <c r="X8" s="347"/>
      <c r="Y8" s="363" t="s">
        <v>402</v>
      </c>
      <c r="Z8" s="364"/>
      <c r="AA8" s="363" t="s">
        <v>403</v>
      </c>
      <c r="AB8" s="365">
        <f t="shared" ref="AB8:AB9" si="1">Z8-AD8</f>
        <v>0</v>
      </c>
      <c r="AC8" s="363" t="s">
        <v>404</v>
      </c>
      <c r="AD8" s="366"/>
      <c r="AH8" s="345"/>
      <c r="AI8" s="347"/>
      <c r="AJ8" s="348" t="s">
        <v>318</v>
      </c>
      <c r="AK8" s="346"/>
      <c r="AL8" s="346"/>
      <c r="AM8" s="346"/>
      <c r="AN8" s="347"/>
      <c r="AO8" s="363" t="s">
        <v>402</v>
      </c>
      <c r="AP8" s="364"/>
      <c r="AQ8" s="363" t="s">
        <v>403</v>
      </c>
      <c r="AR8" s="365">
        <f>AP8-AT8</f>
        <v>0</v>
      </c>
      <c r="AS8" s="363" t="s">
        <v>404</v>
      </c>
      <c r="AT8" s="366"/>
      <c r="AX8" s="345"/>
      <c r="AY8" s="347"/>
      <c r="AZ8" s="348" t="s">
        <v>318</v>
      </c>
      <c r="BA8" s="346"/>
      <c r="BB8" s="346"/>
      <c r="BC8" s="346"/>
      <c r="BD8" s="347"/>
      <c r="BE8" s="363" t="s">
        <v>402</v>
      </c>
      <c r="BF8" s="364"/>
      <c r="BG8" s="363" t="s">
        <v>403</v>
      </c>
      <c r="BH8" s="365">
        <f>BF8-BJ8</f>
        <v>0</v>
      </c>
      <c r="BI8" s="363" t="s">
        <v>404</v>
      </c>
      <c r="BJ8" s="366"/>
      <c r="BN8" s="345"/>
      <c r="BO8" s="347"/>
      <c r="BP8" s="348" t="s">
        <v>318</v>
      </c>
      <c r="BQ8" s="346"/>
      <c r="BR8" s="346"/>
      <c r="BS8" s="346"/>
      <c r="BT8" s="347"/>
      <c r="BU8" s="363" t="s">
        <v>402</v>
      </c>
      <c r="BV8" s="364"/>
      <c r="BW8" s="363" t="s">
        <v>403</v>
      </c>
      <c r="BX8" s="365">
        <f>BV8-BZ8</f>
        <v>0</v>
      </c>
      <c r="BY8" s="363" t="s">
        <v>404</v>
      </c>
      <c r="BZ8" s="366"/>
    </row>
    <row r="9" spans="2:78">
      <c r="B9" s="307"/>
      <c r="C9" s="367"/>
      <c r="D9" s="249" t="s">
        <v>405</v>
      </c>
      <c r="E9" s="245"/>
      <c r="F9" s="245"/>
      <c r="G9" s="245"/>
      <c r="H9" s="367"/>
      <c r="I9" s="368" t="s">
        <v>406</v>
      </c>
      <c r="J9" s="369"/>
      <c r="K9" s="368" t="s">
        <v>407</v>
      </c>
      <c r="L9" s="370">
        <f t="shared" si="0"/>
        <v>0</v>
      </c>
      <c r="M9" s="368" t="s">
        <v>408</v>
      </c>
      <c r="N9" s="371"/>
      <c r="R9" s="307"/>
      <c r="S9" s="367"/>
      <c r="T9" s="249" t="s">
        <v>405</v>
      </c>
      <c r="U9" s="245"/>
      <c r="V9" s="245"/>
      <c r="W9" s="245"/>
      <c r="X9" s="367"/>
      <c r="Y9" s="368" t="s">
        <v>406</v>
      </c>
      <c r="Z9" s="369"/>
      <c r="AA9" s="368" t="s">
        <v>407</v>
      </c>
      <c r="AB9" s="370">
        <f t="shared" si="1"/>
        <v>0</v>
      </c>
      <c r="AC9" s="368" t="s">
        <v>408</v>
      </c>
      <c r="AD9" s="371"/>
      <c r="AH9" s="307"/>
      <c r="AI9" s="367"/>
      <c r="AJ9" s="249" t="s">
        <v>405</v>
      </c>
      <c r="AK9" s="245"/>
      <c r="AL9" s="245"/>
      <c r="AM9" s="245"/>
      <c r="AN9" s="367"/>
      <c r="AO9" s="368" t="s">
        <v>406</v>
      </c>
      <c r="AP9" s="369"/>
      <c r="AQ9" s="368" t="s">
        <v>407</v>
      </c>
      <c r="AR9" s="370">
        <f>AP9-AT9</f>
        <v>0</v>
      </c>
      <c r="AS9" s="368" t="s">
        <v>408</v>
      </c>
      <c r="AT9" s="371"/>
      <c r="AX9" s="307"/>
      <c r="AY9" s="367"/>
      <c r="AZ9" s="249" t="s">
        <v>405</v>
      </c>
      <c r="BA9" s="245"/>
      <c r="BB9" s="245"/>
      <c r="BC9" s="245"/>
      <c r="BD9" s="367"/>
      <c r="BE9" s="368" t="s">
        <v>406</v>
      </c>
      <c r="BF9" s="369"/>
      <c r="BG9" s="368" t="s">
        <v>407</v>
      </c>
      <c r="BH9" s="370">
        <f>BF9-BJ9</f>
        <v>0</v>
      </c>
      <c r="BI9" s="368" t="s">
        <v>408</v>
      </c>
      <c r="BJ9" s="371"/>
      <c r="BN9" s="307"/>
      <c r="BO9" s="367"/>
      <c r="BP9" s="249" t="s">
        <v>405</v>
      </c>
      <c r="BQ9" s="245"/>
      <c r="BR9" s="245"/>
      <c r="BS9" s="245"/>
      <c r="BT9" s="367"/>
      <c r="BU9" s="368" t="s">
        <v>406</v>
      </c>
      <c r="BV9" s="369"/>
      <c r="BW9" s="368" t="s">
        <v>407</v>
      </c>
      <c r="BX9" s="370">
        <f>BV9-BZ9</f>
        <v>0</v>
      </c>
      <c r="BY9" s="368" t="s">
        <v>408</v>
      </c>
      <c r="BZ9" s="371"/>
    </row>
    <row r="10" spans="2:78" ht="17" thickBot="1">
      <c r="B10" s="372"/>
      <c r="C10" s="373"/>
      <c r="D10" s="261" t="s">
        <v>409</v>
      </c>
      <c r="E10" s="374"/>
      <c r="F10" s="374"/>
      <c r="G10" s="374"/>
      <c r="H10" s="373"/>
      <c r="I10" s="368" t="s">
        <v>410</v>
      </c>
      <c r="J10" s="369"/>
      <c r="K10" s="375" t="s">
        <v>411</v>
      </c>
      <c r="L10" s="370"/>
      <c r="M10" s="375" t="s">
        <v>412</v>
      </c>
      <c r="N10" s="371"/>
      <c r="R10" s="372"/>
      <c r="S10" s="373"/>
      <c r="T10" s="261" t="s">
        <v>409</v>
      </c>
      <c r="U10" s="374"/>
      <c r="V10" s="374"/>
      <c r="W10" s="374"/>
      <c r="X10" s="373"/>
      <c r="Y10" s="368" t="s">
        <v>410</v>
      </c>
      <c r="Z10" s="369"/>
      <c r="AA10" s="375" t="s">
        <v>411</v>
      </c>
      <c r="AB10" s="370"/>
      <c r="AC10" s="375" t="s">
        <v>412</v>
      </c>
      <c r="AD10" s="371"/>
      <c r="AH10" s="372"/>
      <c r="AI10" s="373"/>
      <c r="AJ10" s="261" t="s">
        <v>409</v>
      </c>
      <c r="AK10" s="374"/>
      <c r="AL10" s="374"/>
      <c r="AM10" s="374"/>
      <c r="AN10" s="373"/>
      <c r="AO10" s="368" t="s">
        <v>410</v>
      </c>
      <c r="AP10" s="369"/>
      <c r="AQ10" s="375" t="s">
        <v>411</v>
      </c>
      <c r="AR10" s="370">
        <v>0</v>
      </c>
      <c r="AS10" s="375" t="s">
        <v>412</v>
      </c>
      <c r="AT10" s="371"/>
      <c r="AX10" s="372"/>
      <c r="AY10" s="373"/>
      <c r="AZ10" s="261" t="s">
        <v>409</v>
      </c>
      <c r="BA10" s="374"/>
      <c r="BB10" s="374"/>
      <c r="BC10" s="374"/>
      <c r="BD10" s="373"/>
      <c r="BE10" s="368" t="s">
        <v>410</v>
      </c>
      <c r="BF10" s="369"/>
      <c r="BG10" s="375" t="s">
        <v>411</v>
      </c>
      <c r="BH10" s="370">
        <v>0</v>
      </c>
      <c r="BI10" s="375" t="s">
        <v>412</v>
      </c>
      <c r="BJ10" s="371"/>
      <c r="BN10" s="372"/>
      <c r="BO10" s="373"/>
      <c r="BP10" s="261" t="s">
        <v>409</v>
      </c>
      <c r="BQ10" s="374"/>
      <c r="BR10" s="374"/>
      <c r="BS10" s="374"/>
      <c r="BT10" s="373"/>
      <c r="BU10" s="368" t="s">
        <v>410</v>
      </c>
      <c r="BV10" s="369"/>
      <c r="BW10" s="375" t="s">
        <v>411</v>
      </c>
      <c r="BX10" s="370">
        <v>0</v>
      </c>
      <c r="BY10" s="375" t="s">
        <v>412</v>
      </c>
      <c r="BZ10" s="371"/>
    </row>
    <row r="11" spans="2:78">
      <c r="B11" s="376"/>
      <c r="C11" s="377"/>
      <c r="D11" s="267" t="s">
        <v>413</v>
      </c>
      <c r="E11" s="378"/>
      <c r="F11" s="378"/>
      <c r="G11" s="378"/>
      <c r="H11" s="379"/>
      <c r="I11" s="368" t="s">
        <v>414</v>
      </c>
      <c r="J11" s="380"/>
      <c r="K11" s="381"/>
      <c r="L11" s="382">
        <f t="shared" si="0"/>
        <v>0</v>
      </c>
      <c r="M11" s="381"/>
      <c r="N11" s="371"/>
      <c r="R11" s="376"/>
      <c r="S11" s="377"/>
      <c r="T11" s="267" t="s">
        <v>413</v>
      </c>
      <c r="U11" s="378"/>
      <c r="V11" s="378"/>
      <c r="W11" s="378"/>
      <c r="X11" s="379"/>
      <c r="Y11" s="368" t="s">
        <v>414</v>
      </c>
      <c r="Z11" s="380"/>
      <c r="AA11" s="381"/>
      <c r="AB11" s="382">
        <f t="shared" ref="AB11:AB22" si="2">Z11-AD11</f>
        <v>0</v>
      </c>
      <c r="AC11" s="381"/>
      <c r="AD11" s="371"/>
      <c r="AH11" s="376"/>
      <c r="AI11" s="377"/>
      <c r="AJ11" s="267" t="s">
        <v>413</v>
      </c>
      <c r="AK11" s="378"/>
      <c r="AL11" s="378"/>
      <c r="AM11" s="378"/>
      <c r="AN11" s="379"/>
      <c r="AO11" s="368" t="s">
        <v>414</v>
      </c>
      <c r="AP11" s="380"/>
      <c r="AQ11" s="381"/>
      <c r="AR11" s="382">
        <v>0</v>
      </c>
      <c r="AS11" s="381"/>
      <c r="AT11" s="371"/>
      <c r="AX11" s="376"/>
      <c r="AY11" s="377"/>
      <c r="AZ11" s="267" t="s">
        <v>413</v>
      </c>
      <c r="BA11" s="378"/>
      <c r="BB11" s="378"/>
      <c r="BC11" s="378"/>
      <c r="BD11" s="379"/>
      <c r="BE11" s="368" t="s">
        <v>414</v>
      </c>
      <c r="BF11" s="380"/>
      <c r="BG11" s="381"/>
      <c r="BH11" s="382">
        <f t="shared" ref="BH11:BH22" si="3">BF11-BJ11</f>
        <v>0</v>
      </c>
      <c r="BI11" s="381"/>
      <c r="BJ11" s="371"/>
      <c r="BN11" s="376"/>
      <c r="BO11" s="377"/>
      <c r="BP11" s="267" t="s">
        <v>413</v>
      </c>
      <c r="BQ11" s="378"/>
      <c r="BR11" s="378"/>
      <c r="BS11" s="378"/>
      <c r="BT11" s="379"/>
      <c r="BU11" s="368" t="s">
        <v>414</v>
      </c>
      <c r="BV11" s="380"/>
      <c r="BW11" s="381"/>
      <c r="BX11" s="382">
        <f t="shared" ref="BX11:BX22" si="4">BV11-BZ11</f>
        <v>0</v>
      </c>
      <c r="BY11" s="381"/>
      <c r="BZ11" s="371"/>
    </row>
    <row r="12" spans="2:78" ht="17" thickBot="1">
      <c r="B12" s="307"/>
      <c r="C12" s="383"/>
      <c r="D12" s="249" t="s">
        <v>415</v>
      </c>
      <c r="E12" s="245"/>
      <c r="F12" s="245"/>
      <c r="G12" s="245"/>
      <c r="H12" s="384" t="s">
        <v>416</v>
      </c>
      <c r="I12" s="368" t="s">
        <v>417</v>
      </c>
      <c r="J12" s="255"/>
      <c r="K12" s="385"/>
      <c r="L12" s="370">
        <f t="shared" si="0"/>
        <v>0</v>
      </c>
      <c r="M12" s="385"/>
      <c r="N12" s="371"/>
      <c r="R12" s="307"/>
      <c r="S12" s="383"/>
      <c r="T12" s="249" t="s">
        <v>415</v>
      </c>
      <c r="U12" s="245"/>
      <c r="V12" s="245"/>
      <c r="W12" s="245"/>
      <c r="X12" s="384" t="s">
        <v>416</v>
      </c>
      <c r="Y12" s="368" t="s">
        <v>417</v>
      </c>
      <c r="Z12" s="255"/>
      <c r="AA12" s="385"/>
      <c r="AB12" s="370">
        <f t="shared" si="2"/>
        <v>0</v>
      </c>
      <c r="AC12" s="385"/>
      <c r="AD12" s="371"/>
      <c r="AH12" s="307"/>
      <c r="AI12" s="383"/>
      <c r="AJ12" s="249" t="s">
        <v>415</v>
      </c>
      <c r="AK12" s="245"/>
      <c r="AL12" s="245"/>
      <c r="AM12" s="245"/>
      <c r="AN12" s="384" t="s">
        <v>416</v>
      </c>
      <c r="AO12" s="368" t="s">
        <v>417</v>
      </c>
      <c r="AP12" s="255"/>
      <c r="AQ12" s="385"/>
      <c r="AR12" s="370">
        <f t="shared" ref="AR12:AR22" si="5">AP12-AT12</f>
        <v>0</v>
      </c>
      <c r="AS12" s="385"/>
      <c r="AT12" s="371"/>
      <c r="AX12" s="307"/>
      <c r="AY12" s="383"/>
      <c r="AZ12" s="249" t="s">
        <v>415</v>
      </c>
      <c r="BA12" s="245"/>
      <c r="BB12" s="245"/>
      <c r="BC12" s="245"/>
      <c r="BD12" s="384" t="s">
        <v>416</v>
      </c>
      <c r="BE12" s="368" t="s">
        <v>417</v>
      </c>
      <c r="BF12" s="255"/>
      <c r="BG12" s="385"/>
      <c r="BH12" s="370">
        <f t="shared" si="3"/>
        <v>0</v>
      </c>
      <c r="BI12" s="385"/>
      <c r="BJ12" s="371"/>
      <c r="BN12" s="307"/>
      <c r="BO12" s="383"/>
      <c r="BP12" s="249" t="s">
        <v>415</v>
      </c>
      <c r="BQ12" s="245"/>
      <c r="BR12" s="245"/>
      <c r="BS12" s="245"/>
      <c r="BT12" s="384" t="s">
        <v>416</v>
      </c>
      <c r="BU12" s="368" t="s">
        <v>417</v>
      </c>
      <c r="BV12" s="255"/>
      <c r="BW12" s="385"/>
      <c r="BX12" s="370">
        <f t="shared" si="4"/>
        <v>0</v>
      </c>
      <c r="BY12" s="385"/>
      <c r="BZ12" s="371"/>
    </row>
    <row r="13" spans="2:78" ht="17" thickBot="1">
      <c r="B13" s="307"/>
      <c r="C13" s="383"/>
      <c r="D13" s="249" t="s">
        <v>418</v>
      </c>
      <c r="E13" s="245"/>
      <c r="F13" s="245"/>
      <c r="G13" s="386" t="s">
        <v>419</v>
      </c>
      <c r="H13" s="255"/>
      <c r="I13" s="368" t="s">
        <v>420</v>
      </c>
      <c r="J13" s="255"/>
      <c r="K13" s="385"/>
      <c r="L13" s="370">
        <f t="shared" si="0"/>
        <v>0</v>
      </c>
      <c r="M13" s="385"/>
      <c r="N13" s="371"/>
      <c r="R13" s="307"/>
      <c r="S13" s="383"/>
      <c r="T13" s="249" t="s">
        <v>418</v>
      </c>
      <c r="U13" s="245"/>
      <c r="V13" s="245"/>
      <c r="W13" s="386" t="s">
        <v>419</v>
      </c>
      <c r="X13" s="255"/>
      <c r="Y13" s="368" t="s">
        <v>420</v>
      </c>
      <c r="Z13" s="255"/>
      <c r="AA13" s="385"/>
      <c r="AB13" s="370">
        <f t="shared" si="2"/>
        <v>0</v>
      </c>
      <c r="AC13" s="385"/>
      <c r="AD13" s="371"/>
      <c r="AH13" s="307"/>
      <c r="AI13" s="383"/>
      <c r="AJ13" s="249" t="s">
        <v>418</v>
      </c>
      <c r="AK13" s="245"/>
      <c r="AL13" s="245"/>
      <c r="AM13" s="386" t="s">
        <v>419</v>
      </c>
      <c r="AN13" s="255"/>
      <c r="AO13" s="368" t="s">
        <v>420</v>
      </c>
      <c r="AP13" s="255"/>
      <c r="AQ13" s="385"/>
      <c r="AR13" s="370">
        <f t="shared" si="5"/>
        <v>0</v>
      </c>
      <c r="AS13" s="385"/>
      <c r="AT13" s="371"/>
      <c r="AX13" s="307"/>
      <c r="AY13" s="383"/>
      <c r="AZ13" s="249" t="s">
        <v>418</v>
      </c>
      <c r="BA13" s="245"/>
      <c r="BB13" s="245"/>
      <c r="BC13" s="386" t="s">
        <v>419</v>
      </c>
      <c r="BD13" s="255"/>
      <c r="BE13" s="368" t="s">
        <v>420</v>
      </c>
      <c r="BF13" s="255"/>
      <c r="BG13" s="385"/>
      <c r="BH13" s="370">
        <f t="shared" si="3"/>
        <v>0</v>
      </c>
      <c r="BI13" s="385"/>
      <c r="BJ13" s="371"/>
      <c r="BN13" s="307"/>
      <c r="BO13" s="383"/>
      <c r="BP13" s="249" t="s">
        <v>418</v>
      </c>
      <c r="BQ13" s="245"/>
      <c r="BR13" s="245"/>
      <c r="BS13" s="386" t="s">
        <v>419</v>
      </c>
      <c r="BT13" s="255"/>
      <c r="BU13" s="368" t="s">
        <v>420</v>
      </c>
      <c r="BV13" s="255"/>
      <c r="BW13" s="385"/>
      <c r="BX13" s="370">
        <f t="shared" si="4"/>
        <v>0</v>
      </c>
      <c r="BY13" s="385"/>
      <c r="BZ13" s="371"/>
    </row>
    <row r="14" spans="2:78">
      <c r="B14" s="307"/>
      <c r="C14" s="383"/>
      <c r="D14" s="249" t="s">
        <v>421</v>
      </c>
      <c r="E14" s="245"/>
      <c r="F14" s="245"/>
      <c r="G14" s="245"/>
      <c r="H14" s="367"/>
      <c r="I14" s="368" t="s">
        <v>422</v>
      </c>
      <c r="J14" s="255"/>
      <c r="K14" s="385"/>
      <c r="L14" s="370">
        <f t="shared" si="0"/>
        <v>0</v>
      </c>
      <c r="M14" s="385"/>
      <c r="N14" s="371"/>
      <c r="R14" s="307"/>
      <c r="S14" s="383"/>
      <c r="T14" s="249" t="s">
        <v>421</v>
      </c>
      <c r="U14" s="245"/>
      <c r="V14" s="245"/>
      <c r="W14" s="245"/>
      <c r="X14" s="367"/>
      <c r="Y14" s="368" t="s">
        <v>422</v>
      </c>
      <c r="Z14" s="255"/>
      <c r="AA14" s="385"/>
      <c r="AB14" s="370">
        <f t="shared" si="2"/>
        <v>0</v>
      </c>
      <c r="AC14" s="385"/>
      <c r="AD14" s="371"/>
      <c r="AH14" s="307"/>
      <c r="AI14" s="383"/>
      <c r="AJ14" s="249" t="s">
        <v>421</v>
      </c>
      <c r="AK14" s="245"/>
      <c r="AL14" s="245"/>
      <c r="AM14" s="245"/>
      <c r="AN14" s="367"/>
      <c r="AO14" s="368" t="s">
        <v>422</v>
      </c>
      <c r="AP14" s="255"/>
      <c r="AQ14" s="385"/>
      <c r="AR14" s="370">
        <f t="shared" si="5"/>
        <v>0</v>
      </c>
      <c r="AS14" s="385"/>
      <c r="AT14" s="371"/>
      <c r="AX14" s="307"/>
      <c r="AY14" s="383"/>
      <c r="AZ14" s="249" t="s">
        <v>421</v>
      </c>
      <c r="BA14" s="245"/>
      <c r="BB14" s="245"/>
      <c r="BC14" s="245"/>
      <c r="BD14" s="367"/>
      <c r="BE14" s="368" t="s">
        <v>422</v>
      </c>
      <c r="BF14" s="255"/>
      <c r="BG14" s="385"/>
      <c r="BH14" s="370">
        <f t="shared" si="3"/>
        <v>0</v>
      </c>
      <c r="BI14" s="385"/>
      <c r="BJ14" s="371"/>
      <c r="BN14" s="307"/>
      <c r="BO14" s="383"/>
      <c r="BP14" s="249" t="s">
        <v>421</v>
      </c>
      <c r="BQ14" s="245"/>
      <c r="BR14" s="245"/>
      <c r="BS14" s="245"/>
      <c r="BT14" s="367"/>
      <c r="BU14" s="368" t="s">
        <v>422</v>
      </c>
      <c r="BV14" s="255"/>
      <c r="BW14" s="385"/>
      <c r="BX14" s="370">
        <f t="shared" si="4"/>
        <v>0</v>
      </c>
      <c r="BY14" s="385"/>
      <c r="BZ14" s="371"/>
    </row>
    <row r="15" spans="2:78">
      <c r="B15" s="307"/>
      <c r="C15" s="383"/>
      <c r="D15" s="249" t="s">
        <v>423</v>
      </c>
      <c r="E15" s="245"/>
      <c r="F15" s="245"/>
      <c r="G15" s="245"/>
      <c r="H15" s="367"/>
      <c r="I15" s="368" t="s">
        <v>424</v>
      </c>
      <c r="J15" s="255"/>
      <c r="K15" s="385"/>
      <c r="L15" s="370">
        <f t="shared" si="0"/>
        <v>0</v>
      </c>
      <c r="M15" s="385"/>
      <c r="N15" s="387"/>
      <c r="R15" s="307"/>
      <c r="S15" s="383"/>
      <c r="T15" s="249" t="s">
        <v>423</v>
      </c>
      <c r="U15" s="245"/>
      <c r="V15" s="245"/>
      <c r="W15" s="245"/>
      <c r="X15" s="367"/>
      <c r="Y15" s="368" t="s">
        <v>424</v>
      </c>
      <c r="Z15" s="255"/>
      <c r="AA15" s="385"/>
      <c r="AB15" s="370">
        <f t="shared" si="2"/>
        <v>0</v>
      </c>
      <c r="AC15" s="385"/>
      <c r="AD15" s="387"/>
      <c r="AH15" s="307"/>
      <c r="AI15" s="383"/>
      <c r="AJ15" s="249" t="s">
        <v>423</v>
      </c>
      <c r="AK15" s="245"/>
      <c r="AL15" s="245"/>
      <c r="AM15" s="245"/>
      <c r="AN15" s="367"/>
      <c r="AO15" s="368" t="s">
        <v>424</v>
      </c>
      <c r="AP15" s="255"/>
      <c r="AQ15" s="385"/>
      <c r="AR15" s="370">
        <f t="shared" si="5"/>
        <v>0</v>
      </c>
      <c r="AS15" s="385"/>
      <c r="AT15" s="387"/>
      <c r="AX15" s="307"/>
      <c r="AY15" s="383"/>
      <c r="AZ15" s="249" t="s">
        <v>423</v>
      </c>
      <c r="BA15" s="245"/>
      <c r="BB15" s="245"/>
      <c r="BC15" s="245"/>
      <c r="BD15" s="367"/>
      <c r="BE15" s="368" t="s">
        <v>424</v>
      </c>
      <c r="BF15" s="255"/>
      <c r="BG15" s="385"/>
      <c r="BH15" s="370">
        <f t="shared" si="3"/>
        <v>0</v>
      </c>
      <c r="BI15" s="385"/>
      <c r="BJ15" s="387"/>
      <c r="BN15" s="307"/>
      <c r="BO15" s="383"/>
      <c r="BP15" s="249" t="s">
        <v>423</v>
      </c>
      <c r="BQ15" s="245"/>
      <c r="BR15" s="245"/>
      <c r="BS15" s="245"/>
      <c r="BT15" s="367"/>
      <c r="BU15" s="368" t="s">
        <v>424</v>
      </c>
      <c r="BV15" s="255"/>
      <c r="BW15" s="385"/>
      <c r="BX15" s="370">
        <f t="shared" si="4"/>
        <v>0</v>
      </c>
      <c r="BY15" s="385"/>
      <c r="BZ15" s="387"/>
    </row>
    <row r="16" spans="2:78">
      <c r="B16" s="307"/>
      <c r="C16" s="383"/>
      <c r="D16" s="388"/>
      <c r="E16" s="267" t="s">
        <v>425</v>
      </c>
      <c r="F16" s="378"/>
      <c r="G16" s="378"/>
      <c r="H16" s="379"/>
      <c r="I16" s="368" t="s">
        <v>426</v>
      </c>
      <c r="J16" s="380"/>
      <c r="K16" s="381"/>
      <c r="L16" s="382">
        <f t="shared" si="0"/>
        <v>0</v>
      </c>
      <c r="M16" s="381"/>
      <c r="N16" s="371"/>
      <c r="R16" s="307"/>
      <c r="S16" s="383"/>
      <c r="T16" s="388"/>
      <c r="U16" s="267" t="s">
        <v>425</v>
      </c>
      <c r="V16" s="378"/>
      <c r="W16" s="378"/>
      <c r="X16" s="379"/>
      <c r="Y16" s="368" t="s">
        <v>426</v>
      </c>
      <c r="Z16" s="380"/>
      <c r="AA16" s="381"/>
      <c r="AB16" s="382">
        <f t="shared" si="2"/>
        <v>0</v>
      </c>
      <c r="AC16" s="381"/>
      <c r="AD16" s="371"/>
      <c r="AH16" s="307"/>
      <c r="AI16" s="383"/>
      <c r="AJ16" s="388"/>
      <c r="AK16" s="267" t="s">
        <v>425</v>
      </c>
      <c r="AL16" s="378"/>
      <c r="AM16" s="378"/>
      <c r="AN16" s="379"/>
      <c r="AO16" s="368" t="s">
        <v>426</v>
      </c>
      <c r="AP16" s="380"/>
      <c r="AQ16" s="381"/>
      <c r="AR16" s="382">
        <f t="shared" si="5"/>
        <v>0</v>
      </c>
      <c r="AS16" s="381"/>
      <c r="AT16" s="371"/>
      <c r="AX16" s="307"/>
      <c r="AY16" s="383"/>
      <c r="AZ16" s="388"/>
      <c r="BA16" s="267" t="s">
        <v>425</v>
      </c>
      <c r="BB16" s="378"/>
      <c r="BC16" s="378"/>
      <c r="BD16" s="379"/>
      <c r="BE16" s="368" t="s">
        <v>426</v>
      </c>
      <c r="BF16" s="380"/>
      <c r="BG16" s="381"/>
      <c r="BH16" s="382">
        <f t="shared" si="3"/>
        <v>0</v>
      </c>
      <c r="BI16" s="381"/>
      <c r="BJ16" s="371"/>
      <c r="BN16" s="307"/>
      <c r="BO16" s="383"/>
      <c r="BP16" s="388"/>
      <c r="BQ16" s="267" t="s">
        <v>425</v>
      </c>
      <c r="BR16" s="378"/>
      <c r="BS16" s="378"/>
      <c r="BT16" s="379"/>
      <c r="BU16" s="368" t="s">
        <v>426</v>
      </c>
      <c r="BV16" s="380"/>
      <c r="BW16" s="381"/>
      <c r="BX16" s="382">
        <f t="shared" si="4"/>
        <v>0</v>
      </c>
      <c r="BY16" s="381"/>
      <c r="BZ16" s="371"/>
    </row>
    <row r="17" spans="2:78">
      <c r="B17" s="307"/>
      <c r="C17" s="383"/>
      <c r="D17" s="389" t="s">
        <v>427</v>
      </c>
      <c r="E17" s="249" t="s">
        <v>428</v>
      </c>
      <c r="F17" s="245"/>
      <c r="G17" s="245"/>
      <c r="H17" s="367"/>
      <c r="I17" s="368" t="s">
        <v>429</v>
      </c>
      <c r="J17" s="390"/>
      <c r="K17" s="385"/>
      <c r="L17" s="370">
        <f t="shared" si="0"/>
        <v>0</v>
      </c>
      <c r="M17" s="385"/>
      <c r="N17" s="371"/>
      <c r="R17" s="307"/>
      <c r="S17" s="383"/>
      <c r="T17" s="389" t="s">
        <v>427</v>
      </c>
      <c r="U17" s="249" t="s">
        <v>428</v>
      </c>
      <c r="V17" s="245"/>
      <c r="W17" s="245"/>
      <c r="X17" s="367"/>
      <c r="Y17" s="368" t="s">
        <v>429</v>
      </c>
      <c r="Z17" s="390"/>
      <c r="AA17" s="385"/>
      <c r="AB17" s="370">
        <f t="shared" si="2"/>
        <v>0</v>
      </c>
      <c r="AC17" s="385"/>
      <c r="AD17" s="371"/>
      <c r="AH17" s="307"/>
      <c r="AI17" s="383"/>
      <c r="AJ17" s="389" t="s">
        <v>427</v>
      </c>
      <c r="AK17" s="249" t="s">
        <v>428</v>
      </c>
      <c r="AL17" s="245"/>
      <c r="AM17" s="245"/>
      <c r="AN17" s="367"/>
      <c r="AO17" s="368" t="s">
        <v>429</v>
      </c>
      <c r="AP17" s="390"/>
      <c r="AQ17" s="385"/>
      <c r="AR17" s="370">
        <f t="shared" si="5"/>
        <v>0</v>
      </c>
      <c r="AS17" s="385"/>
      <c r="AT17" s="371"/>
      <c r="AX17" s="307"/>
      <c r="AY17" s="383"/>
      <c r="AZ17" s="389" t="s">
        <v>427</v>
      </c>
      <c r="BA17" s="249" t="s">
        <v>428</v>
      </c>
      <c r="BB17" s="245"/>
      <c r="BC17" s="245"/>
      <c r="BD17" s="367"/>
      <c r="BE17" s="368" t="s">
        <v>429</v>
      </c>
      <c r="BF17" s="390"/>
      <c r="BG17" s="385"/>
      <c r="BH17" s="370">
        <f t="shared" si="3"/>
        <v>0</v>
      </c>
      <c r="BI17" s="385"/>
      <c r="BJ17" s="371"/>
      <c r="BN17" s="307"/>
      <c r="BO17" s="383"/>
      <c r="BP17" s="389" t="s">
        <v>427</v>
      </c>
      <c r="BQ17" s="249" t="s">
        <v>428</v>
      </c>
      <c r="BR17" s="245"/>
      <c r="BS17" s="245"/>
      <c r="BT17" s="367"/>
      <c r="BU17" s="368" t="s">
        <v>429</v>
      </c>
      <c r="BV17" s="390"/>
      <c r="BW17" s="385"/>
      <c r="BX17" s="370">
        <f t="shared" si="4"/>
        <v>0</v>
      </c>
      <c r="BY17" s="385"/>
      <c r="BZ17" s="371"/>
    </row>
    <row r="18" spans="2:78">
      <c r="B18" s="307"/>
      <c r="C18" s="383"/>
      <c r="D18" s="389" t="s">
        <v>430</v>
      </c>
      <c r="E18" s="249" t="s">
        <v>431</v>
      </c>
      <c r="F18" s="245"/>
      <c r="G18" s="245"/>
      <c r="H18" s="367"/>
      <c r="I18" s="368" t="s">
        <v>432</v>
      </c>
      <c r="J18" s="255"/>
      <c r="K18" s="385"/>
      <c r="L18" s="370">
        <f t="shared" si="0"/>
        <v>0</v>
      </c>
      <c r="M18" s="385"/>
      <c r="N18" s="371"/>
      <c r="R18" s="307"/>
      <c r="S18" s="383"/>
      <c r="T18" s="389" t="s">
        <v>430</v>
      </c>
      <c r="U18" s="249" t="s">
        <v>431</v>
      </c>
      <c r="V18" s="245"/>
      <c r="W18" s="245"/>
      <c r="X18" s="367"/>
      <c r="Y18" s="368" t="s">
        <v>432</v>
      </c>
      <c r="Z18" s="255"/>
      <c r="AA18" s="385"/>
      <c r="AB18" s="370">
        <f t="shared" si="2"/>
        <v>0</v>
      </c>
      <c r="AC18" s="385"/>
      <c r="AD18" s="371"/>
      <c r="AH18" s="307"/>
      <c r="AI18" s="383"/>
      <c r="AJ18" s="389" t="s">
        <v>430</v>
      </c>
      <c r="AK18" s="249" t="s">
        <v>431</v>
      </c>
      <c r="AL18" s="245"/>
      <c r="AM18" s="245"/>
      <c r="AN18" s="367"/>
      <c r="AO18" s="368" t="s">
        <v>432</v>
      </c>
      <c r="AP18" s="255"/>
      <c r="AQ18" s="385"/>
      <c r="AR18" s="370">
        <f t="shared" si="5"/>
        <v>0</v>
      </c>
      <c r="AS18" s="385"/>
      <c r="AT18" s="371"/>
      <c r="AX18" s="307"/>
      <c r="AY18" s="383"/>
      <c r="AZ18" s="389" t="s">
        <v>430</v>
      </c>
      <c r="BA18" s="249" t="s">
        <v>431</v>
      </c>
      <c r="BB18" s="245"/>
      <c r="BC18" s="245"/>
      <c r="BD18" s="367"/>
      <c r="BE18" s="368" t="s">
        <v>432</v>
      </c>
      <c r="BF18" s="255"/>
      <c r="BG18" s="385"/>
      <c r="BH18" s="370">
        <f t="shared" si="3"/>
        <v>0</v>
      </c>
      <c r="BI18" s="385"/>
      <c r="BJ18" s="371"/>
      <c r="BN18" s="307"/>
      <c r="BO18" s="383"/>
      <c r="BP18" s="389" t="s">
        <v>430</v>
      </c>
      <c r="BQ18" s="249" t="s">
        <v>431</v>
      </c>
      <c r="BR18" s="245"/>
      <c r="BS18" s="245"/>
      <c r="BT18" s="367"/>
      <c r="BU18" s="368" t="s">
        <v>432</v>
      </c>
      <c r="BV18" s="255"/>
      <c r="BW18" s="385"/>
      <c r="BX18" s="370">
        <f t="shared" si="4"/>
        <v>0</v>
      </c>
      <c r="BY18" s="385"/>
      <c r="BZ18" s="371"/>
    </row>
    <row r="19" spans="2:78">
      <c r="B19" s="307"/>
      <c r="C19" s="383"/>
      <c r="D19" s="391" t="s">
        <v>433</v>
      </c>
      <c r="E19" s="261" t="s">
        <v>434</v>
      </c>
      <c r="F19" s="374"/>
      <c r="G19" s="374"/>
      <c r="H19" s="373"/>
      <c r="I19" s="368" t="s">
        <v>435</v>
      </c>
      <c r="J19" s="255"/>
      <c r="K19" s="385"/>
      <c r="L19" s="370">
        <f t="shared" si="0"/>
        <v>0</v>
      </c>
      <c r="M19" s="385"/>
      <c r="N19" s="371"/>
      <c r="R19" s="307"/>
      <c r="S19" s="383"/>
      <c r="T19" s="391" t="s">
        <v>433</v>
      </c>
      <c r="U19" s="261" t="s">
        <v>434</v>
      </c>
      <c r="V19" s="374"/>
      <c r="W19" s="374"/>
      <c r="X19" s="373"/>
      <c r="Y19" s="368" t="s">
        <v>435</v>
      </c>
      <c r="Z19" s="255"/>
      <c r="AA19" s="385"/>
      <c r="AB19" s="370">
        <f t="shared" si="2"/>
        <v>0</v>
      </c>
      <c r="AC19" s="385"/>
      <c r="AD19" s="371"/>
      <c r="AH19" s="307"/>
      <c r="AI19" s="383"/>
      <c r="AJ19" s="391" t="s">
        <v>433</v>
      </c>
      <c r="AK19" s="261" t="s">
        <v>434</v>
      </c>
      <c r="AL19" s="374"/>
      <c r="AM19" s="374"/>
      <c r="AN19" s="373"/>
      <c r="AO19" s="368" t="s">
        <v>435</v>
      </c>
      <c r="AP19" s="255"/>
      <c r="AQ19" s="385"/>
      <c r="AR19" s="370">
        <f t="shared" si="5"/>
        <v>0</v>
      </c>
      <c r="AS19" s="385"/>
      <c r="AT19" s="371"/>
      <c r="AX19" s="307"/>
      <c r="AY19" s="383"/>
      <c r="AZ19" s="391" t="s">
        <v>433</v>
      </c>
      <c r="BA19" s="261" t="s">
        <v>434</v>
      </c>
      <c r="BB19" s="374"/>
      <c r="BC19" s="374"/>
      <c r="BD19" s="373"/>
      <c r="BE19" s="368" t="s">
        <v>435</v>
      </c>
      <c r="BF19" s="255"/>
      <c r="BG19" s="385"/>
      <c r="BH19" s="370">
        <f t="shared" si="3"/>
        <v>0</v>
      </c>
      <c r="BI19" s="385"/>
      <c r="BJ19" s="371"/>
      <c r="BN19" s="307"/>
      <c r="BO19" s="383"/>
      <c r="BP19" s="391" t="s">
        <v>433</v>
      </c>
      <c r="BQ19" s="261" t="s">
        <v>434</v>
      </c>
      <c r="BR19" s="374"/>
      <c r="BS19" s="374"/>
      <c r="BT19" s="373"/>
      <c r="BU19" s="368" t="s">
        <v>435</v>
      </c>
      <c r="BV19" s="255"/>
      <c r="BW19" s="385"/>
      <c r="BX19" s="370">
        <f t="shared" si="4"/>
        <v>0</v>
      </c>
      <c r="BY19" s="385"/>
      <c r="BZ19" s="371"/>
    </row>
    <row r="20" spans="2:78">
      <c r="B20" s="307"/>
      <c r="C20" s="383"/>
      <c r="D20" s="249" t="s">
        <v>436</v>
      </c>
      <c r="E20" s="245"/>
      <c r="F20" s="245"/>
      <c r="G20" s="245"/>
      <c r="H20" s="367"/>
      <c r="I20" s="368" t="s">
        <v>437</v>
      </c>
      <c r="J20" s="255"/>
      <c r="K20" s="392"/>
      <c r="L20" s="393">
        <f t="shared" si="0"/>
        <v>0</v>
      </c>
      <c r="M20" s="385"/>
      <c r="N20" s="371"/>
      <c r="R20" s="307"/>
      <c r="S20" s="383"/>
      <c r="T20" s="249" t="s">
        <v>436</v>
      </c>
      <c r="U20" s="245"/>
      <c r="V20" s="245"/>
      <c r="W20" s="245"/>
      <c r="X20" s="367"/>
      <c r="Y20" s="368" t="s">
        <v>437</v>
      </c>
      <c r="Z20" s="255"/>
      <c r="AA20" s="392"/>
      <c r="AB20" s="393">
        <f t="shared" si="2"/>
        <v>0</v>
      </c>
      <c r="AC20" s="385"/>
      <c r="AD20" s="371"/>
      <c r="AH20" s="307"/>
      <c r="AI20" s="383"/>
      <c r="AJ20" s="249" t="s">
        <v>436</v>
      </c>
      <c r="AK20" s="245"/>
      <c r="AL20" s="245"/>
      <c r="AM20" s="245"/>
      <c r="AN20" s="367"/>
      <c r="AO20" s="368" t="s">
        <v>437</v>
      </c>
      <c r="AP20" s="255"/>
      <c r="AQ20" s="392"/>
      <c r="AR20" s="393">
        <f t="shared" si="5"/>
        <v>0</v>
      </c>
      <c r="AS20" s="385"/>
      <c r="AT20" s="371"/>
      <c r="AX20" s="307"/>
      <c r="AY20" s="383"/>
      <c r="AZ20" s="249" t="s">
        <v>436</v>
      </c>
      <c r="BA20" s="245"/>
      <c r="BB20" s="245"/>
      <c r="BC20" s="245"/>
      <c r="BD20" s="367"/>
      <c r="BE20" s="368" t="s">
        <v>437</v>
      </c>
      <c r="BF20" s="255"/>
      <c r="BG20" s="392"/>
      <c r="BH20" s="393">
        <f t="shared" si="3"/>
        <v>0</v>
      </c>
      <c r="BI20" s="385"/>
      <c r="BJ20" s="371"/>
      <c r="BN20" s="307"/>
      <c r="BO20" s="383"/>
      <c r="BP20" s="249" t="s">
        <v>436</v>
      </c>
      <c r="BQ20" s="245"/>
      <c r="BR20" s="245"/>
      <c r="BS20" s="245"/>
      <c r="BT20" s="367"/>
      <c r="BU20" s="368" t="s">
        <v>437</v>
      </c>
      <c r="BV20" s="255"/>
      <c r="BW20" s="392"/>
      <c r="BX20" s="393">
        <f t="shared" si="4"/>
        <v>0</v>
      </c>
      <c r="BY20" s="385"/>
      <c r="BZ20" s="371"/>
    </row>
    <row r="21" spans="2:78">
      <c r="B21" s="307"/>
      <c r="C21" s="383"/>
      <c r="D21" s="261" t="s">
        <v>438</v>
      </c>
      <c r="E21" s="374"/>
      <c r="F21" s="374"/>
      <c r="G21" s="374"/>
      <c r="H21" s="373"/>
      <c r="I21" s="368" t="s">
        <v>439</v>
      </c>
      <c r="J21" s="255"/>
      <c r="K21" s="392"/>
      <c r="L21" s="393">
        <f t="shared" si="0"/>
        <v>0</v>
      </c>
      <c r="M21" s="385"/>
      <c r="N21" s="371"/>
      <c r="R21" s="307"/>
      <c r="S21" s="383"/>
      <c r="T21" s="261" t="s">
        <v>438</v>
      </c>
      <c r="U21" s="374"/>
      <c r="V21" s="374"/>
      <c r="W21" s="374"/>
      <c r="X21" s="373"/>
      <c r="Y21" s="368" t="s">
        <v>439</v>
      </c>
      <c r="Z21" s="255"/>
      <c r="AA21" s="392"/>
      <c r="AB21" s="393">
        <f t="shared" si="2"/>
        <v>0</v>
      </c>
      <c r="AC21" s="385"/>
      <c r="AD21" s="371"/>
      <c r="AH21" s="307"/>
      <c r="AI21" s="383"/>
      <c r="AJ21" s="261" t="s">
        <v>438</v>
      </c>
      <c r="AK21" s="374"/>
      <c r="AL21" s="374"/>
      <c r="AM21" s="374"/>
      <c r="AN21" s="373"/>
      <c r="AO21" s="368" t="s">
        <v>439</v>
      </c>
      <c r="AP21" s="255"/>
      <c r="AQ21" s="392"/>
      <c r="AR21" s="393">
        <f t="shared" si="5"/>
        <v>0</v>
      </c>
      <c r="AS21" s="385"/>
      <c r="AT21" s="371"/>
      <c r="AX21" s="307"/>
      <c r="AY21" s="383"/>
      <c r="AZ21" s="261" t="s">
        <v>438</v>
      </c>
      <c r="BA21" s="374"/>
      <c r="BB21" s="374"/>
      <c r="BC21" s="374"/>
      <c r="BD21" s="373"/>
      <c r="BE21" s="368" t="s">
        <v>439</v>
      </c>
      <c r="BF21" s="255"/>
      <c r="BG21" s="392"/>
      <c r="BH21" s="393">
        <f t="shared" si="3"/>
        <v>0</v>
      </c>
      <c r="BI21" s="385"/>
      <c r="BJ21" s="371"/>
      <c r="BN21" s="307"/>
      <c r="BO21" s="383"/>
      <c r="BP21" s="261" t="s">
        <v>438</v>
      </c>
      <c r="BQ21" s="374"/>
      <c r="BR21" s="374"/>
      <c r="BS21" s="374"/>
      <c r="BT21" s="373"/>
      <c r="BU21" s="368" t="s">
        <v>439</v>
      </c>
      <c r="BV21" s="255"/>
      <c r="BW21" s="392"/>
      <c r="BX21" s="393">
        <f t="shared" si="4"/>
        <v>0</v>
      </c>
      <c r="BY21" s="385"/>
      <c r="BZ21" s="371"/>
    </row>
    <row r="22" spans="2:78" ht="17" thickBot="1">
      <c r="B22" s="394"/>
      <c r="C22" s="395"/>
      <c r="D22" s="396" t="s">
        <v>440</v>
      </c>
      <c r="E22" s="396"/>
      <c r="F22" s="396"/>
      <c r="G22" s="396"/>
      <c r="H22" s="397"/>
      <c r="I22" s="375" t="s">
        <v>441</v>
      </c>
      <c r="J22" s="398"/>
      <c r="K22" s="385"/>
      <c r="L22" s="370">
        <f t="shared" si="0"/>
        <v>0</v>
      </c>
      <c r="M22" s="385"/>
      <c r="N22" s="371"/>
      <c r="R22" s="394"/>
      <c r="S22" s="395"/>
      <c r="T22" s="396" t="s">
        <v>440</v>
      </c>
      <c r="U22" s="396"/>
      <c r="V22" s="396"/>
      <c r="W22" s="396"/>
      <c r="X22" s="397"/>
      <c r="Y22" s="375" t="s">
        <v>441</v>
      </c>
      <c r="Z22" s="398"/>
      <c r="AA22" s="385"/>
      <c r="AB22" s="370">
        <f t="shared" si="2"/>
        <v>0</v>
      </c>
      <c r="AC22" s="385"/>
      <c r="AD22" s="371"/>
      <c r="AH22" s="394"/>
      <c r="AI22" s="395"/>
      <c r="AJ22" s="396" t="s">
        <v>440</v>
      </c>
      <c r="AK22" s="396"/>
      <c r="AL22" s="396"/>
      <c r="AM22" s="396"/>
      <c r="AN22" s="397"/>
      <c r="AO22" s="375" t="s">
        <v>441</v>
      </c>
      <c r="AP22" s="398"/>
      <c r="AQ22" s="385"/>
      <c r="AR22" s="370">
        <f t="shared" si="5"/>
        <v>0</v>
      </c>
      <c r="AS22" s="385"/>
      <c r="AT22" s="371"/>
      <c r="AX22" s="394"/>
      <c r="AY22" s="395"/>
      <c r="AZ22" s="396" t="s">
        <v>440</v>
      </c>
      <c r="BA22" s="396"/>
      <c r="BB22" s="396"/>
      <c r="BC22" s="396"/>
      <c r="BD22" s="397"/>
      <c r="BE22" s="375" t="s">
        <v>441</v>
      </c>
      <c r="BF22" s="398"/>
      <c r="BG22" s="385"/>
      <c r="BH22" s="370">
        <f t="shared" si="3"/>
        <v>0</v>
      </c>
      <c r="BI22" s="385"/>
      <c r="BJ22" s="371"/>
      <c r="BN22" s="394"/>
      <c r="BO22" s="395"/>
      <c r="BP22" s="396" t="s">
        <v>440</v>
      </c>
      <c r="BQ22" s="396"/>
      <c r="BR22" s="396"/>
      <c r="BS22" s="396"/>
      <c r="BT22" s="397"/>
      <c r="BU22" s="375" t="s">
        <v>441</v>
      </c>
      <c r="BV22" s="398"/>
      <c r="BW22" s="385"/>
      <c r="BX22" s="370">
        <f t="shared" si="4"/>
        <v>0</v>
      </c>
      <c r="BY22" s="385"/>
      <c r="BZ22" s="371"/>
    </row>
    <row r="23" spans="2:78" s="612" customFormat="1" ht="17" thickBot="1">
      <c r="B23" s="686"/>
      <c r="C23" s="687"/>
      <c r="D23" s="687"/>
      <c r="E23" s="687"/>
      <c r="F23" s="687"/>
      <c r="G23" s="688"/>
      <c r="H23" s="689" t="s">
        <v>442</v>
      </c>
      <c r="I23" s="690" t="s">
        <v>443</v>
      </c>
      <c r="J23" s="691">
        <f>SUM(J8:J22)</f>
        <v>0</v>
      </c>
      <c r="K23" s="690" t="s">
        <v>444</v>
      </c>
      <c r="L23" s="691">
        <f>SUM(L8:L22)</f>
        <v>0</v>
      </c>
      <c r="M23" s="690" t="s">
        <v>445</v>
      </c>
      <c r="N23" s="691">
        <f>SUM(N8:N22)</f>
        <v>0</v>
      </c>
      <c r="R23" s="686"/>
      <c r="S23" s="687"/>
      <c r="T23" s="687"/>
      <c r="U23" s="687"/>
      <c r="V23" s="687"/>
      <c r="W23" s="688"/>
      <c r="X23" s="689" t="s">
        <v>442</v>
      </c>
      <c r="Y23" s="690" t="s">
        <v>443</v>
      </c>
      <c r="Z23" s="691">
        <f>SUM(Z8:Z22)</f>
        <v>0</v>
      </c>
      <c r="AA23" s="690" t="s">
        <v>444</v>
      </c>
      <c r="AB23" s="691">
        <f>SUM(AB8:AB22)</f>
        <v>0</v>
      </c>
      <c r="AC23" s="690" t="s">
        <v>445</v>
      </c>
      <c r="AD23" s="691">
        <f>SUM(AD8:AD22)</f>
        <v>0</v>
      </c>
      <c r="AH23" s="686"/>
      <c r="AI23" s="687"/>
      <c r="AJ23" s="687"/>
      <c r="AK23" s="687"/>
      <c r="AL23" s="687"/>
      <c r="AM23" s="688"/>
      <c r="AN23" s="689" t="s">
        <v>442</v>
      </c>
      <c r="AO23" s="690" t="s">
        <v>443</v>
      </c>
      <c r="AP23" s="691">
        <f>SUM(AP8:AP22)</f>
        <v>0</v>
      </c>
      <c r="AQ23" s="690" t="s">
        <v>444</v>
      </c>
      <c r="AR23" s="691">
        <f>SUM(AR8:AR22)</f>
        <v>0</v>
      </c>
      <c r="AS23" s="690" t="s">
        <v>445</v>
      </c>
      <c r="AT23" s="691">
        <f>SUM(AT8:AT22)</f>
        <v>0</v>
      </c>
      <c r="AX23" s="686"/>
      <c r="AY23" s="687"/>
      <c r="AZ23" s="687"/>
      <c r="BA23" s="687"/>
      <c r="BB23" s="687"/>
      <c r="BC23" s="688"/>
      <c r="BD23" s="689" t="s">
        <v>442</v>
      </c>
      <c r="BE23" s="690" t="s">
        <v>443</v>
      </c>
      <c r="BF23" s="691">
        <f>SUM(BF8:BF22)</f>
        <v>0</v>
      </c>
      <c r="BG23" s="690" t="s">
        <v>444</v>
      </c>
      <c r="BH23" s="691">
        <f>SUM(BH8:BH22)</f>
        <v>0</v>
      </c>
      <c r="BI23" s="690" t="s">
        <v>445</v>
      </c>
      <c r="BJ23" s="691">
        <f>SUM(BJ8:BJ22)</f>
        <v>0</v>
      </c>
      <c r="BN23" s="686"/>
      <c r="BO23" s="687"/>
      <c r="BP23" s="687"/>
      <c r="BQ23" s="687"/>
      <c r="BR23" s="687"/>
      <c r="BS23" s="688"/>
      <c r="BT23" s="689" t="s">
        <v>442</v>
      </c>
      <c r="BU23" s="690" t="s">
        <v>443</v>
      </c>
      <c r="BV23" s="691">
        <f>SUM(BV8:BV22)</f>
        <v>0</v>
      </c>
      <c r="BW23" s="690" t="s">
        <v>444</v>
      </c>
      <c r="BX23" s="691">
        <f>SUM(BX8:BX22)</f>
        <v>0</v>
      </c>
      <c r="BY23" s="690" t="s">
        <v>445</v>
      </c>
      <c r="BZ23" s="691">
        <f>SUM(BZ8:BZ22)</f>
        <v>0</v>
      </c>
    </row>
    <row r="25" spans="2:78" ht="17" thickBot="1"/>
    <row r="26" spans="2:78">
      <c r="B26" s="399"/>
      <c r="C26" s="400"/>
      <c r="D26" s="401"/>
      <c r="E26" s="402"/>
      <c r="F26" s="401"/>
      <c r="G26" s="402"/>
      <c r="H26" s="401"/>
      <c r="I26" s="402"/>
      <c r="J26" s="401"/>
      <c r="K26" s="400"/>
      <c r="L26" s="403" t="s">
        <v>446</v>
      </c>
      <c r="M26" s="402"/>
      <c r="N26" s="404"/>
      <c r="R26" s="399"/>
      <c r="S26" s="400"/>
      <c r="T26" s="401"/>
      <c r="U26" s="402"/>
      <c r="V26" s="401"/>
      <c r="W26" s="402"/>
      <c r="X26" s="401"/>
      <c r="Y26" s="402"/>
      <c r="Z26" s="401"/>
      <c r="AA26" s="400"/>
      <c r="AB26" s="403" t="s">
        <v>446</v>
      </c>
      <c r="AC26" s="402"/>
      <c r="AD26" s="404"/>
      <c r="AH26" s="399"/>
      <c r="AI26" s="400"/>
      <c r="AJ26" s="401"/>
      <c r="AK26" s="402"/>
      <c r="AL26" s="401"/>
      <c r="AM26" s="402"/>
      <c r="AN26" s="401"/>
      <c r="AO26" s="402"/>
      <c r="AP26" s="401"/>
      <c r="AQ26" s="400"/>
      <c r="AR26" s="403" t="s">
        <v>446</v>
      </c>
      <c r="AS26" s="402"/>
      <c r="AT26" s="404"/>
      <c r="AX26" s="399"/>
      <c r="AY26" s="400"/>
      <c r="AZ26" s="401"/>
      <c r="BA26" s="402"/>
      <c r="BB26" s="401"/>
      <c r="BC26" s="402"/>
      <c r="BD26" s="401"/>
      <c r="BE26" s="402"/>
      <c r="BF26" s="401"/>
      <c r="BG26" s="400"/>
      <c r="BH26" s="403" t="s">
        <v>446</v>
      </c>
      <c r="BI26" s="402"/>
      <c r="BJ26" s="404"/>
      <c r="BN26" s="399"/>
      <c r="BO26" s="400"/>
      <c r="BP26" s="401"/>
      <c r="BQ26" s="402"/>
      <c r="BR26" s="401"/>
      <c r="BS26" s="402"/>
      <c r="BT26" s="401"/>
      <c r="BU26" s="402"/>
      <c r="BV26" s="401"/>
      <c r="BW26" s="400"/>
      <c r="BX26" s="403" t="s">
        <v>446</v>
      </c>
      <c r="BY26" s="402"/>
      <c r="BZ26" s="404"/>
    </row>
    <row r="27" spans="2:78">
      <c r="B27" s="405"/>
      <c r="C27" s="406"/>
      <c r="D27" s="407" t="s">
        <v>447</v>
      </c>
      <c r="E27" s="408" t="s">
        <v>448</v>
      </c>
      <c r="F27" s="406"/>
      <c r="G27" s="409" t="s">
        <v>3</v>
      </c>
      <c r="H27" s="410" t="s">
        <v>399</v>
      </c>
      <c r="I27" s="411"/>
      <c r="J27" s="410" t="s">
        <v>400</v>
      </c>
      <c r="K27" s="412"/>
      <c r="L27" s="412" t="s">
        <v>449</v>
      </c>
      <c r="M27" s="409"/>
      <c r="N27" s="413" t="s">
        <v>450</v>
      </c>
      <c r="R27" s="405"/>
      <c r="S27" s="406"/>
      <c r="T27" s="407" t="s">
        <v>447</v>
      </c>
      <c r="U27" s="408" t="s">
        <v>448</v>
      </c>
      <c r="V27" s="406"/>
      <c r="W27" s="409" t="s">
        <v>3</v>
      </c>
      <c r="X27" s="410" t="s">
        <v>399</v>
      </c>
      <c r="Y27" s="411"/>
      <c r="Z27" s="410" t="s">
        <v>400</v>
      </c>
      <c r="AA27" s="412"/>
      <c r="AB27" s="412" t="s">
        <v>449</v>
      </c>
      <c r="AC27" s="409"/>
      <c r="AD27" s="413" t="s">
        <v>450</v>
      </c>
      <c r="AH27" s="405"/>
      <c r="AI27" s="406"/>
      <c r="AJ27" s="407" t="s">
        <v>447</v>
      </c>
      <c r="AK27" s="408" t="s">
        <v>448</v>
      </c>
      <c r="AL27" s="406"/>
      <c r="AM27" s="409" t="s">
        <v>3</v>
      </c>
      <c r="AN27" s="410" t="s">
        <v>399</v>
      </c>
      <c r="AO27" s="411"/>
      <c r="AP27" s="410" t="s">
        <v>400</v>
      </c>
      <c r="AQ27" s="412"/>
      <c r="AR27" s="412" t="s">
        <v>449</v>
      </c>
      <c r="AS27" s="409"/>
      <c r="AT27" s="413" t="s">
        <v>450</v>
      </c>
      <c r="AX27" s="405"/>
      <c r="AY27" s="406"/>
      <c r="AZ27" s="407" t="s">
        <v>447</v>
      </c>
      <c r="BA27" s="408" t="s">
        <v>448</v>
      </c>
      <c r="BB27" s="406"/>
      <c r="BC27" s="409" t="s">
        <v>3</v>
      </c>
      <c r="BD27" s="410" t="s">
        <v>399</v>
      </c>
      <c r="BE27" s="411"/>
      <c r="BF27" s="410" t="s">
        <v>400</v>
      </c>
      <c r="BG27" s="412"/>
      <c r="BH27" s="412" t="s">
        <v>449</v>
      </c>
      <c r="BI27" s="409"/>
      <c r="BJ27" s="413" t="s">
        <v>450</v>
      </c>
      <c r="BN27" s="405"/>
      <c r="BO27" s="406"/>
      <c r="BP27" s="407" t="s">
        <v>447</v>
      </c>
      <c r="BQ27" s="408" t="s">
        <v>448</v>
      </c>
      <c r="BR27" s="406"/>
      <c r="BS27" s="409" t="s">
        <v>3</v>
      </c>
      <c r="BT27" s="410" t="s">
        <v>399</v>
      </c>
      <c r="BU27" s="411"/>
      <c r="BV27" s="410" t="s">
        <v>400</v>
      </c>
      <c r="BW27" s="412"/>
      <c r="BX27" s="412" t="s">
        <v>449</v>
      </c>
      <c r="BY27" s="409"/>
      <c r="BZ27" s="413" t="s">
        <v>450</v>
      </c>
    </row>
    <row r="28" spans="2:78" ht="17" thickBot="1">
      <c r="B28" s="414"/>
      <c r="C28" s="415"/>
      <c r="D28" s="416"/>
      <c r="E28" s="417"/>
      <c r="F28" s="416"/>
      <c r="G28" s="417"/>
      <c r="H28" s="418">
        <v>1</v>
      </c>
      <c r="I28" s="419"/>
      <c r="J28" s="418">
        <v>2</v>
      </c>
      <c r="K28" s="420"/>
      <c r="L28" s="418">
        <v>3</v>
      </c>
      <c r="M28" s="417"/>
      <c r="N28" s="421">
        <v>4</v>
      </c>
      <c r="R28" s="414"/>
      <c r="S28" s="415"/>
      <c r="T28" s="416"/>
      <c r="U28" s="417"/>
      <c r="V28" s="416"/>
      <c r="W28" s="417"/>
      <c r="X28" s="418">
        <v>1</v>
      </c>
      <c r="Y28" s="419"/>
      <c r="Z28" s="418">
        <v>2</v>
      </c>
      <c r="AA28" s="420"/>
      <c r="AB28" s="418">
        <v>3</v>
      </c>
      <c r="AC28" s="417"/>
      <c r="AD28" s="421">
        <v>4</v>
      </c>
      <c r="AH28" s="414"/>
      <c r="AI28" s="415"/>
      <c r="AJ28" s="416"/>
      <c r="AK28" s="417"/>
      <c r="AL28" s="416"/>
      <c r="AM28" s="417"/>
      <c r="AN28" s="418">
        <v>1</v>
      </c>
      <c r="AO28" s="419"/>
      <c r="AP28" s="418">
        <v>2</v>
      </c>
      <c r="AQ28" s="420"/>
      <c r="AR28" s="418">
        <v>3</v>
      </c>
      <c r="AS28" s="417"/>
      <c r="AT28" s="421">
        <v>4</v>
      </c>
      <c r="AX28" s="414"/>
      <c r="AY28" s="415"/>
      <c r="AZ28" s="416"/>
      <c r="BA28" s="417"/>
      <c r="BB28" s="416"/>
      <c r="BC28" s="417"/>
      <c r="BD28" s="418">
        <v>1</v>
      </c>
      <c r="BE28" s="419"/>
      <c r="BF28" s="418">
        <v>2</v>
      </c>
      <c r="BG28" s="420"/>
      <c r="BH28" s="418">
        <v>3</v>
      </c>
      <c r="BI28" s="417"/>
      <c r="BJ28" s="421">
        <v>4</v>
      </c>
      <c r="BN28" s="414"/>
      <c r="BO28" s="415"/>
      <c r="BP28" s="416"/>
      <c r="BQ28" s="417"/>
      <c r="BR28" s="416"/>
      <c r="BS28" s="417"/>
      <c r="BT28" s="418">
        <v>1</v>
      </c>
      <c r="BU28" s="419"/>
      <c r="BV28" s="418">
        <v>2</v>
      </c>
      <c r="BW28" s="420"/>
      <c r="BX28" s="418">
        <v>3</v>
      </c>
      <c r="BY28" s="417"/>
      <c r="BZ28" s="421">
        <v>4</v>
      </c>
    </row>
    <row r="29" spans="2:78">
      <c r="B29" s="399"/>
      <c r="C29" s="400"/>
      <c r="D29" s="400" t="s">
        <v>451</v>
      </c>
      <c r="E29" s="400"/>
      <c r="F29" s="401"/>
      <c r="G29" s="422" t="s">
        <v>452</v>
      </c>
      <c r="H29" s="423">
        <v>0</v>
      </c>
      <c r="I29" s="424"/>
      <c r="J29" s="425">
        <f t="shared" ref="J29" si="6">H29-L29-N29</f>
        <v>0</v>
      </c>
      <c r="K29" s="424"/>
      <c r="L29" s="426"/>
      <c r="M29" s="424"/>
      <c r="N29" s="427"/>
      <c r="R29" s="399"/>
      <c r="S29" s="400"/>
      <c r="T29" s="400" t="s">
        <v>451</v>
      </c>
      <c r="U29" s="400"/>
      <c r="V29" s="401"/>
      <c r="W29" s="422" t="s">
        <v>452</v>
      </c>
      <c r="X29" s="423">
        <v>0</v>
      </c>
      <c r="Y29" s="424"/>
      <c r="Z29" s="425">
        <f t="shared" ref="Z29:Z30" si="7">X29-AB29-AD29</f>
        <v>0</v>
      </c>
      <c r="AA29" s="424"/>
      <c r="AB29" s="426"/>
      <c r="AC29" s="424"/>
      <c r="AD29" s="427"/>
      <c r="AH29" s="399"/>
      <c r="AI29" s="400"/>
      <c r="AJ29" s="400" t="s">
        <v>451</v>
      </c>
      <c r="AK29" s="400"/>
      <c r="AL29" s="401"/>
      <c r="AM29" s="422" t="s">
        <v>452</v>
      </c>
      <c r="AN29" s="423">
        <v>0</v>
      </c>
      <c r="AO29" s="424"/>
      <c r="AP29" s="425">
        <f>AN29-AR29-AT29</f>
        <v>0</v>
      </c>
      <c r="AQ29" s="424"/>
      <c r="AR29" s="426"/>
      <c r="AS29" s="424"/>
      <c r="AT29" s="427"/>
      <c r="AX29" s="399"/>
      <c r="AY29" s="400"/>
      <c r="AZ29" s="400" t="s">
        <v>451</v>
      </c>
      <c r="BA29" s="400"/>
      <c r="BB29" s="401"/>
      <c r="BC29" s="422" t="s">
        <v>452</v>
      </c>
      <c r="BD29" s="423">
        <v>0</v>
      </c>
      <c r="BE29" s="424"/>
      <c r="BF29" s="425">
        <f>BD29-BH29-BJ29</f>
        <v>0</v>
      </c>
      <c r="BG29" s="424"/>
      <c r="BH29" s="426"/>
      <c r="BI29" s="424"/>
      <c r="BJ29" s="427"/>
      <c r="BN29" s="399"/>
      <c r="BO29" s="400"/>
      <c r="BP29" s="400" t="s">
        <v>451</v>
      </c>
      <c r="BQ29" s="400"/>
      <c r="BR29" s="401"/>
      <c r="BS29" s="422" t="s">
        <v>452</v>
      </c>
      <c r="BT29" s="423">
        <v>0</v>
      </c>
      <c r="BU29" s="424"/>
      <c r="BV29" s="425">
        <f>BT29-BX29-BZ29</f>
        <v>0</v>
      </c>
      <c r="BW29" s="424"/>
      <c r="BX29" s="426"/>
      <c r="BY29" s="424"/>
      <c r="BZ29" s="427"/>
    </row>
    <row r="30" spans="2:78">
      <c r="B30" s="405"/>
      <c r="C30" s="406"/>
      <c r="D30" s="406" t="s">
        <v>453</v>
      </c>
      <c r="E30" s="406"/>
      <c r="F30" s="428"/>
      <c r="G30" s="429" t="s">
        <v>454</v>
      </c>
      <c r="H30" s="430"/>
      <c r="I30" s="431"/>
      <c r="J30" s="432"/>
      <c r="K30" s="431"/>
      <c r="L30" s="433"/>
      <c r="M30" s="431"/>
      <c r="N30" s="434"/>
      <c r="R30" s="405"/>
      <c r="S30" s="406"/>
      <c r="T30" s="406" t="s">
        <v>453</v>
      </c>
      <c r="U30" s="406"/>
      <c r="V30" s="428"/>
      <c r="W30" s="429" t="s">
        <v>454</v>
      </c>
      <c r="X30" s="430">
        <v>0</v>
      </c>
      <c r="Y30" s="431"/>
      <c r="Z30" s="432">
        <f t="shared" si="7"/>
        <v>0</v>
      </c>
      <c r="AA30" s="431"/>
      <c r="AB30" s="433"/>
      <c r="AC30" s="431"/>
      <c r="AD30" s="434"/>
      <c r="AH30" s="405"/>
      <c r="AI30" s="406"/>
      <c r="AJ30" s="406" t="s">
        <v>453</v>
      </c>
      <c r="AK30" s="406"/>
      <c r="AL30" s="428"/>
      <c r="AM30" s="429" t="s">
        <v>454</v>
      </c>
      <c r="AN30" s="430">
        <v>0</v>
      </c>
      <c r="AO30" s="431"/>
      <c r="AP30" s="432">
        <f>AN30-AR30-AT30</f>
        <v>0</v>
      </c>
      <c r="AQ30" s="431"/>
      <c r="AR30" s="433"/>
      <c r="AS30" s="431"/>
      <c r="AT30" s="434"/>
      <c r="AX30" s="405"/>
      <c r="AY30" s="406"/>
      <c r="AZ30" s="406" t="s">
        <v>453</v>
      </c>
      <c r="BA30" s="406"/>
      <c r="BB30" s="428"/>
      <c r="BC30" s="429" t="s">
        <v>454</v>
      </c>
      <c r="BD30" s="430">
        <v>0</v>
      </c>
      <c r="BE30" s="431"/>
      <c r="BF30" s="432">
        <f>BD30-BH30-BJ30</f>
        <v>0</v>
      </c>
      <c r="BG30" s="431"/>
      <c r="BH30" s="433"/>
      <c r="BI30" s="431"/>
      <c r="BJ30" s="434"/>
      <c r="BN30" s="405"/>
      <c r="BO30" s="406"/>
      <c r="BP30" s="406" t="s">
        <v>453</v>
      </c>
      <c r="BQ30" s="406"/>
      <c r="BR30" s="428"/>
      <c r="BS30" s="429" t="s">
        <v>454</v>
      </c>
      <c r="BT30" s="430">
        <v>0</v>
      </c>
      <c r="BU30" s="431"/>
      <c r="BV30" s="432">
        <f>BT30-BX30-BZ30</f>
        <v>0</v>
      </c>
      <c r="BW30" s="431"/>
      <c r="BX30" s="433"/>
      <c r="BY30" s="431"/>
      <c r="BZ30" s="434"/>
    </row>
    <row r="31" spans="2:78">
      <c r="B31" s="435" t="s">
        <v>455</v>
      </c>
      <c r="C31" s="436"/>
      <c r="D31" s="436"/>
      <c r="E31" s="437" t="s">
        <v>456</v>
      </c>
      <c r="F31" s="438"/>
      <c r="G31" s="439" t="s">
        <v>457</v>
      </c>
      <c r="H31" s="440"/>
      <c r="I31" s="431"/>
      <c r="J31" s="432"/>
      <c r="K31" s="431"/>
      <c r="L31" s="433"/>
      <c r="M31" s="431"/>
      <c r="N31" s="434"/>
      <c r="R31" s="435" t="s">
        <v>455</v>
      </c>
      <c r="S31" s="436"/>
      <c r="T31" s="436"/>
      <c r="U31" s="437" t="s">
        <v>456</v>
      </c>
      <c r="V31" s="438"/>
      <c r="W31" s="439" t="s">
        <v>457</v>
      </c>
      <c r="X31" s="440"/>
      <c r="Y31" s="431"/>
      <c r="Z31" s="432"/>
      <c r="AA31" s="431"/>
      <c r="AB31" s="433"/>
      <c r="AC31" s="431"/>
      <c r="AD31" s="434"/>
      <c r="AH31" s="435" t="s">
        <v>455</v>
      </c>
      <c r="AI31" s="436"/>
      <c r="AJ31" s="436"/>
      <c r="AK31" s="437" t="s">
        <v>456</v>
      </c>
      <c r="AL31" s="438"/>
      <c r="AM31" s="439" t="s">
        <v>457</v>
      </c>
      <c r="AN31" s="440"/>
      <c r="AO31" s="431"/>
      <c r="AP31" s="432"/>
      <c r="AQ31" s="431"/>
      <c r="AR31" s="433"/>
      <c r="AS31" s="431"/>
      <c r="AT31" s="434"/>
      <c r="AX31" s="435" t="s">
        <v>455</v>
      </c>
      <c r="AY31" s="436"/>
      <c r="AZ31" s="436"/>
      <c r="BA31" s="437" t="s">
        <v>456</v>
      </c>
      <c r="BB31" s="438"/>
      <c r="BC31" s="439" t="s">
        <v>457</v>
      </c>
      <c r="BD31" s="440"/>
      <c r="BE31" s="431"/>
      <c r="BF31" s="432">
        <f>BD31-BH31-BJ31</f>
        <v>0</v>
      </c>
      <c r="BG31" s="431"/>
      <c r="BH31" s="433"/>
      <c r="BI31" s="431"/>
      <c r="BJ31" s="434"/>
      <c r="BN31" s="435" t="s">
        <v>455</v>
      </c>
      <c r="BO31" s="436"/>
      <c r="BP31" s="436"/>
      <c r="BQ31" s="437" t="s">
        <v>456</v>
      </c>
      <c r="BR31" s="438"/>
      <c r="BS31" s="439" t="s">
        <v>457</v>
      </c>
      <c r="BT31" s="440"/>
      <c r="BU31" s="431"/>
      <c r="BV31" s="432">
        <f>BT31-BX31-BZ31</f>
        <v>0</v>
      </c>
      <c r="BW31" s="431"/>
      <c r="BX31" s="433"/>
      <c r="BY31" s="431"/>
      <c r="BZ31" s="434"/>
    </row>
    <row r="32" spans="2:78">
      <c r="B32" s="405" t="s">
        <v>458</v>
      </c>
      <c r="C32" s="441"/>
      <c r="D32" s="410"/>
      <c r="E32" s="406"/>
      <c r="F32" s="428"/>
      <c r="G32" s="439"/>
      <c r="H32" s="442"/>
      <c r="I32" s="443"/>
      <c r="J32" s="444"/>
      <c r="K32" s="443"/>
      <c r="L32" s="444"/>
      <c r="M32" s="443"/>
      <c r="N32" s="445"/>
      <c r="R32" s="405" t="s">
        <v>458</v>
      </c>
      <c r="S32" s="441"/>
      <c r="T32" s="410"/>
      <c r="U32" s="406"/>
      <c r="V32" s="428"/>
      <c r="W32" s="439"/>
      <c r="X32" s="442"/>
      <c r="Y32" s="443"/>
      <c r="Z32" s="444"/>
      <c r="AA32" s="443"/>
      <c r="AB32" s="444"/>
      <c r="AC32" s="443"/>
      <c r="AD32" s="445"/>
      <c r="AH32" s="405" t="s">
        <v>458</v>
      </c>
      <c r="AI32" s="441"/>
      <c r="AJ32" s="410"/>
      <c r="AK32" s="406"/>
      <c r="AL32" s="428"/>
      <c r="AM32" s="439"/>
      <c r="AN32" s="442"/>
      <c r="AO32" s="443"/>
      <c r="AP32" s="444"/>
      <c r="AQ32" s="443"/>
      <c r="AR32" s="444"/>
      <c r="AS32" s="443"/>
      <c r="AT32" s="445"/>
      <c r="AX32" s="405" t="s">
        <v>458</v>
      </c>
      <c r="AY32" s="441"/>
      <c r="AZ32" s="410"/>
      <c r="BA32" s="406"/>
      <c r="BB32" s="428"/>
      <c r="BC32" s="439"/>
      <c r="BD32" s="442"/>
      <c r="BE32" s="443"/>
      <c r="BF32" s="444">
        <f>BD32-BH32-BJ32</f>
        <v>0</v>
      </c>
      <c r="BG32" s="443"/>
      <c r="BH32" s="444"/>
      <c r="BI32" s="443"/>
      <c r="BJ32" s="445"/>
      <c r="BN32" s="405" t="s">
        <v>458</v>
      </c>
      <c r="BO32" s="441"/>
      <c r="BP32" s="410"/>
      <c r="BQ32" s="406"/>
      <c r="BR32" s="428"/>
      <c r="BS32" s="439"/>
      <c r="BT32" s="442"/>
      <c r="BU32" s="443"/>
      <c r="BV32" s="444">
        <f>BT32-BX32-BZ32</f>
        <v>0</v>
      </c>
      <c r="BW32" s="443"/>
      <c r="BX32" s="444"/>
      <c r="BY32" s="443"/>
      <c r="BZ32" s="445"/>
    </row>
    <row r="33" spans="2:78">
      <c r="B33" s="446" t="s">
        <v>459</v>
      </c>
      <c r="C33" s="447"/>
      <c r="D33" s="447"/>
      <c r="E33" s="437" t="s">
        <v>460</v>
      </c>
      <c r="F33" s="438"/>
      <c r="G33" s="439" t="s">
        <v>461</v>
      </c>
      <c r="H33" s="440"/>
      <c r="I33" s="431"/>
      <c r="J33" s="432"/>
      <c r="K33" s="431"/>
      <c r="L33" s="433"/>
      <c r="M33" s="431"/>
      <c r="N33" s="434">
        <v>0</v>
      </c>
      <c r="R33" s="446" t="s">
        <v>459</v>
      </c>
      <c r="S33" s="447"/>
      <c r="T33" s="447"/>
      <c r="U33" s="437" t="s">
        <v>460</v>
      </c>
      <c r="V33" s="438"/>
      <c r="W33" s="439" t="s">
        <v>461</v>
      </c>
      <c r="X33" s="440"/>
      <c r="Y33" s="431"/>
      <c r="Z33" s="432"/>
      <c r="AA33" s="431"/>
      <c r="AB33" s="433"/>
      <c r="AC33" s="431"/>
      <c r="AD33" s="434">
        <v>0</v>
      </c>
      <c r="AH33" s="446" t="s">
        <v>459</v>
      </c>
      <c r="AI33" s="447"/>
      <c r="AJ33" s="447"/>
      <c r="AK33" s="437" t="s">
        <v>460</v>
      </c>
      <c r="AL33" s="438"/>
      <c r="AM33" s="439" t="s">
        <v>461</v>
      </c>
      <c r="AN33" s="440"/>
      <c r="AO33" s="431"/>
      <c r="AP33" s="432"/>
      <c r="AQ33" s="431"/>
      <c r="AR33" s="433"/>
      <c r="AS33" s="431"/>
      <c r="AT33" s="434">
        <v>0</v>
      </c>
      <c r="AX33" s="446" t="s">
        <v>459</v>
      </c>
      <c r="AY33" s="447"/>
      <c r="AZ33" s="447"/>
      <c r="BA33" s="437" t="s">
        <v>460</v>
      </c>
      <c r="BB33" s="438"/>
      <c r="BC33" s="439" t="s">
        <v>461</v>
      </c>
      <c r="BD33" s="440"/>
      <c r="BE33" s="431"/>
      <c r="BF33" s="432"/>
      <c r="BG33" s="431"/>
      <c r="BH33" s="433"/>
      <c r="BI33" s="431"/>
      <c r="BJ33" s="434">
        <v>0</v>
      </c>
      <c r="BN33" s="446" t="s">
        <v>459</v>
      </c>
      <c r="BO33" s="447"/>
      <c r="BP33" s="447"/>
      <c r="BQ33" s="437" t="s">
        <v>460</v>
      </c>
      <c r="BR33" s="438"/>
      <c r="BS33" s="439" t="s">
        <v>461</v>
      </c>
      <c r="BT33" s="440"/>
      <c r="BU33" s="431"/>
      <c r="BV33" s="432"/>
      <c r="BW33" s="431"/>
      <c r="BX33" s="433"/>
      <c r="BY33" s="431"/>
      <c r="BZ33" s="434">
        <v>0</v>
      </c>
    </row>
    <row r="34" spans="2:78">
      <c r="B34" s="435" t="s">
        <v>462</v>
      </c>
      <c r="C34" s="436"/>
      <c r="D34" s="406"/>
      <c r="E34" s="436"/>
      <c r="F34" s="448"/>
      <c r="G34" s="449" t="s">
        <v>463</v>
      </c>
      <c r="H34" s="450"/>
      <c r="I34" s="431"/>
      <c r="J34" s="432"/>
      <c r="K34" s="431"/>
      <c r="L34" s="451"/>
      <c r="M34" s="431"/>
      <c r="N34" s="452"/>
      <c r="R34" s="435" t="s">
        <v>462</v>
      </c>
      <c r="S34" s="436"/>
      <c r="T34" s="406"/>
      <c r="U34" s="436"/>
      <c r="V34" s="448"/>
      <c r="W34" s="449" t="s">
        <v>463</v>
      </c>
      <c r="X34" s="450"/>
      <c r="Y34" s="431"/>
      <c r="Z34" s="432"/>
      <c r="AA34" s="431"/>
      <c r="AB34" s="451"/>
      <c r="AC34" s="431"/>
      <c r="AD34" s="452"/>
      <c r="AH34" s="435" t="s">
        <v>462</v>
      </c>
      <c r="AI34" s="436"/>
      <c r="AJ34" s="406"/>
      <c r="AK34" s="436"/>
      <c r="AL34" s="448"/>
      <c r="AM34" s="449" t="s">
        <v>463</v>
      </c>
      <c r="AN34" s="450"/>
      <c r="AO34" s="431"/>
      <c r="AP34" s="432"/>
      <c r="AQ34" s="431"/>
      <c r="AR34" s="451"/>
      <c r="AS34" s="431"/>
      <c r="AT34" s="452"/>
      <c r="AX34" s="435" t="s">
        <v>462</v>
      </c>
      <c r="AY34" s="436"/>
      <c r="AZ34" s="406"/>
      <c r="BA34" s="436"/>
      <c r="BB34" s="448"/>
      <c r="BC34" s="449" t="s">
        <v>463</v>
      </c>
      <c r="BD34" s="450">
        <v>0</v>
      </c>
      <c r="BE34" s="431"/>
      <c r="BF34" s="432">
        <v>0</v>
      </c>
      <c r="BG34" s="431"/>
      <c r="BH34" s="451">
        <v>0</v>
      </c>
      <c r="BI34" s="431"/>
      <c r="BJ34" s="452"/>
      <c r="BN34" s="435" t="s">
        <v>462</v>
      </c>
      <c r="BO34" s="436"/>
      <c r="BP34" s="406"/>
      <c r="BQ34" s="436"/>
      <c r="BR34" s="448"/>
      <c r="BS34" s="449" t="s">
        <v>463</v>
      </c>
      <c r="BT34" s="450">
        <v>0</v>
      </c>
      <c r="BU34" s="431"/>
      <c r="BV34" s="432">
        <v>0</v>
      </c>
      <c r="BW34" s="431"/>
      <c r="BX34" s="451">
        <v>0</v>
      </c>
      <c r="BY34" s="431"/>
      <c r="BZ34" s="452"/>
    </row>
    <row r="35" spans="2:78">
      <c r="B35" s="405" t="s">
        <v>464</v>
      </c>
      <c r="C35" s="406"/>
      <c r="D35" s="406"/>
      <c r="E35" s="406"/>
      <c r="F35" s="428"/>
      <c r="G35" s="453" t="s">
        <v>465</v>
      </c>
      <c r="H35" s="454"/>
      <c r="I35" s="431"/>
      <c r="J35" s="432"/>
      <c r="K35" s="431"/>
      <c r="L35" s="433"/>
      <c r="M35" s="431"/>
      <c r="N35" s="434"/>
      <c r="R35" s="405" t="s">
        <v>464</v>
      </c>
      <c r="S35" s="406"/>
      <c r="T35" s="406"/>
      <c r="U35" s="406"/>
      <c r="V35" s="428"/>
      <c r="W35" s="453" t="s">
        <v>465</v>
      </c>
      <c r="X35" s="454"/>
      <c r="Y35" s="431"/>
      <c r="Z35" s="432"/>
      <c r="AA35" s="431"/>
      <c r="AB35" s="433"/>
      <c r="AC35" s="431"/>
      <c r="AD35" s="434"/>
      <c r="AH35" s="405" t="s">
        <v>464</v>
      </c>
      <c r="AI35" s="406"/>
      <c r="AJ35" s="406"/>
      <c r="AK35" s="406"/>
      <c r="AL35" s="428"/>
      <c r="AM35" s="453" t="s">
        <v>465</v>
      </c>
      <c r="AN35" s="454"/>
      <c r="AO35" s="431"/>
      <c r="AP35" s="432"/>
      <c r="AQ35" s="431"/>
      <c r="AR35" s="433"/>
      <c r="AS35" s="431"/>
      <c r="AT35" s="434"/>
      <c r="AX35" s="405" t="s">
        <v>464</v>
      </c>
      <c r="AY35" s="406"/>
      <c r="AZ35" s="406"/>
      <c r="BA35" s="406"/>
      <c r="BB35" s="428"/>
      <c r="BC35" s="453" t="s">
        <v>465</v>
      </c>
      <c r="BD35" s="454"/>
      <c r="BE35" s="431"/>
      <c r="BF35" s="432">
        <f t="shared" ref="BF35:BF43" si="8">BD35-BH35-BJ35</f>
        <v>0</v>
      </c>
      <c r="BG35" s="431"/>
      <c r="BH35" s="433"/>
      <c r="BI35" s="431"/>
      <c r="BJ35" s="434"/>
      <c r="BN35" s="405" t="s">
        <v>464</v>
      </c>
      <c r="BO35" s="406"/>
      <c r="BP35" s="406"/>
      <c r="BQ35" s="406"/>
      <c r="BR35" s="428"/>
      <c r="BS35" s="453" t="s">
        <v>465</v>
      </c>
      <c r="BT35" s="454"/>
      <c r="BU35" s="431"/>
      <c r="BV35" s="432">
        <f t="shared" ref="BV35:BV43" si="9">BT35-BX35-BZ35</f>
        <v>0</v>
      </c>
      <c r="BW35" s="431"/>
      <c r="BX35" s="433"/>
      <c r="BY35" s="431"/>
      <c r="BZ35" s="434"/>
    </row>
    <row r="36" spans="2:78">
      <c r="B36" s="405" t="s">
        <v>421</v>
      </c>
      <c r="C36" s="406"/>
      <c r="D36" s="406"/>
      <c r="E36" s="406"/>
      <c r="F36" s="428"/>
      <c r="G36" s="453" t="s">
        <v>466</v>
      </c>
      <c r="H36" s="440"/>
      <c r="I36" s="431"/>
      <c r="J36" s="432"/>
      <c r="K36" s="431"/>
      <c r="L36" s="433"/>
      <c r="M36" s="431"/>
      <c r="N36" s="434"/>
      <c r="R36" s="405" t="s">
        <v>421</v>
      </c>
      <c r="S36" s="406"/>
      <c r="T36" s="406"/>
      <c r="U36" s="406"/>
      <c r="V36" s="428"/>
      <c r="W36" s="453" t="s">
        <v>466</v>
      </c>
      <c r="X36" s="440"/>
      <c r="Y36" s="431"/>
      <c r="Z36" s="432"/>
      <c r="AA36" s="431"/>
      <c r="AB36" s="433"/>
      <c r="AC36" s="431"/>
      <c r="AD36" s="434"/>
      <c r="AH36" s="405" t="s">
        <v>421</v>
      </c>
      <c r="AI36" s="406"/>
      <c r="AJ36" s="406"/>
      <c r="AK36" s="406"/>
      <c r="AL36" s="428"/>
      <c r="AM36" s="453" t="s">
        <v>466</v>
      </c>
      <c r="AN36" s="440"/>
      <c r="AO36" s="431"/>
      <c r="AP36" s="432"/>
      <c r="AQ36" s="431"/>
      <c r="AR36" s="433"/>
      <c r="AS36" s="431"/>
      <c r="AT36" s="434"/>
      <c r="AX36" s="405" t="s">
        <v>421</v>
      </c>
      <c r="AY36" s="406"/>
      <c r="AZ36" s="406"/>
      <c r="BA36" s="406"/>
      <c r="BB36" s="428"/>
      <c r="BC36" s="453" t="s">
        <v>466</v>
      </c>
      <c r="BD36" s="440"/>
      <c r="BE36" s="431"/>
      <c r="BF36" s="432">
        <f t="shared" si="8"/>
        <v>0</v>
      </c>
      <c r="BG36" s="431"/>
      <c r="BH36" s="433"/>
      <c r="BI36" s="431"/>
      <c r="BJ36" s="434"/>
      <c r="BN36" s="405" t="s">
        <v>421</v>
      </c>
      <c r="BO36" s="406"/>
      <c r="BP36" s="406"/>
      <c r="BQ36" s="406"/>
      <c r="BR36" s="428"/>
      <c r="BS36" s="453" t="s">
        <v>466</v>
      </c>
      <c r="BT36" s="440"/>
      <c r="BU36" s="431"/>
      <c r="BV36" s="432">
        <f t="shared" si="9"/>
        <v>0</v>
      </c>
      <c r="BW36" s="431"/>
      <c r="BX36" s="433"/>
      <c r="BY36" s="431"/>
      <c r="BZ36" s="434"/>
    </row>
    <row r="37" spans="2:78">
      <c r="B37" s="446" t="s">
        <v>467</v>
      </c>
      <c r="C37" s="447"/>
      <c r="D37" s="406"/>
      <c r="E37" s="447"/>
      <c r="F37" s="455"/>
      <c r="G37" s="453" t="s">
        <v>468</v>
      </c>
      <c r="H37" s="440"/>
      <c r="I37" s="431"/>
      <c r="J37" s="432"/>
      <c r="K37" s="431"/>
      <c r="L37" s="433"/>
      <c r="M37" s="431"/>
      <c r="N37" s="434"/>
      <c r="R37" s="446" t="s">
        <v>467</v>
      </c>
      <c r="S37" s="447"/>
      <c r="T37" s="406"/>
      <c r="U37" s="447"/>
      <c r="V37" s="455"/>
      <c r="W37" s="453" t="s">
        <v>468</v>
      </c>
      <c r="X37" s="440"/>
      <c r="Y37" s="431"/>
      <c r="Z37" s="432"/>
      <c r="AA37" s="431"/>
      <c r="AB37" s="433"/>
      <c r="AC37" s="431"/>
      <c r="AD37" s="434"/>
      <c r="AH37" s="446" t="s">
        <v>467</v>
      </c>
      <c r="AI37" s="447"/>
      <c r="AJ37" s="406"/>
      <c r="AK37" s="447"/>
      <c r="AL37" s="455"/>
      <c r="AM37" s="453" t="s">
        <v>468</v>
      </c>
      <c r="AN37" s="440"/>
      <c r="AO37" s="431"/>
      <c r="AP37" s="432"/>
      <c r="AQ37" s="431"/>
      <c r="AR37" s="433"/>
      <c r="AS37" s="431"/>
      <c r="AT37" s="434"/>
      <c r="AX37" s="446" t="s">
        <v>467</v>
      </c>
      <c r="AY37" s="447"/>
      <c r="AZ37" s="406"/>
      <c r="BA37" s="447"/>
      <c r="BB37" s="455"/>
      <c r="BC37" s="453" t="s">
        <v>468</v>
      </c>
      <c r="BD37" s="440"/>
      <c r="BE37" s="431"/>
      <c r="BF37" s="432">
        <f t="shared" si="8"/>
        <v>0</v>
      </c>
      <c r="BG37" s="431"/>
      <c r="BH37" s="433"/>
      <c r="BI37" s="431"/>
      <c r="BJ37" s="434"/>
      <c r="BN37" s="446" t="s">
        <v>467</v>
      </c>
      <c r="BO37" s="447"/>
      <c r="BP37" s="406"/>
      <c r="BQ37" s="447"/>
      <c r="BR37" s="455"/>
      <c r="BS37" s="453" t="s">
        <v>468</v>
      </c>
      <c r="BT37" s="440"/>
      <c r="BU37" s="431"/>
      <c r="BV37" s="432">
        <f t="shared" si="9"/>
        <v>0</v>
      </c>
      <c r="BW37" s="431"/>
      <c r="BX37" s="433"/>
      <c r="BY37" s="431"/>
      <c r="BZ37" s="434"/>
    </row>
    <row r="38" spans="2:78">
      <c r="B38" s="435"/>
      <c r="C38" s="436"/>
      <c r="D38" s="456" t="s">
        <v>469</v>
      </c>
      <c r="E38" s="437" t="s">
        <v>470</v>
      </c>
      <c r="F38" s="438"/>
      <c r="G38" s="429" t="s">
        <v>471</v>
      </c>
      <c r="H38" s="440"/>
      <c r="I38" s="431"/>
      <c r="J38" s="432"/>
      <c r="K38" s="431"/>
      <c r="L38" s="433"/>
      <c r="M38" s="431"/>
      <c r="N38" s="434"/>
      <c r="R38" s="435"/>
      <c r="S38" s="436"/>
      <c r="T38" s="456" t="s">
        <v>469</v>
      </c>
      <c r="U38" s="437" t="s">
        <v>470</v>
      </c>
      <c r="V38" s="438"/>
      <c r="W38" s="429" t="s">
        <v>471</v>
      </c>
      <c r="X38" s="440"/>
      <c r="Y38" s="431"/>
      <c r="Z38" s="432"/>
      <c r="AA38" s="431"/>
      <c r="AB38" s="433"/>
      <c r="AC38" s="431"/>
      <c r="AD38" s="434"/>
      <c r="AH38" s="435"/>
      <c r="AI38" s="436"/>
      <c r="AJ38" s="456" t="s">
        <v>469</v>
      </c>
      <c r="AK38" s="437" t="s">
        <v>470</v>
      </c>
      <c r="AL38" s="438"/>
      <c r="AM38" s="429" t="s">
        <v>471</v>
      </c>
      <c r="AN38" s="440"/>
      <c r="AO38" s="431"/>
      <c r="AP38" s="432"/>
      <c r="AQ38" s="431"/>
      <c r="AR38" s="433"/>
      <c r="AS38" s="431"/>
      <c r="AT38" s="434"/>
      <c r="AX38" s="435"/>
      <c r="AY38" s="436"/>
      <c r="AZ38" s="456" t="s">
        <v>469</v>
      </c>
      <c r="BA38" s="437" t="s">
        <v>470</v>
      </c>
      <c r="BB38" s="438"/>
      <c r="BC38" s="429" t="s">
        <v>471</v>
      </c>
      <c r="BD38" s="440"/>
      <c r="BE38" s="431"/>
      <c r="BF38" s="432">
        <f t="shared" si="8"/>
        <v>0</v>
      </c>
      <c r="BG38" s="431"/>
      <c r="BH38" s="433"/>
      <c r="BI38" s="431"/>
      <c r="BJ38" s="434"/>
      <c r="BN38" s="435"/>
      <c r="BO38" s="436"/>
      <c r="BP38" s="456" t="s">
        <v>469</v>
      </c>
      <c r="BQ38" s="437" t="s">
        <v>470</v>
      </c>
      <c r="BR38" s="438"/>
      <c r="BS38" s="429" t="s">
        <v>471</v>
      </c>
      <c r="BT38" s="440"/>
      <c r="BU38" s="431"/>
      <c r="BV38" s="432">
        <f t="shared" si="9"/>
        <v>0</v>
      </c>
      <c r="BW38" s="431"/>
      <c r="BX38" s="433"/>
      <c r="BY38" s="431"/>
      <c r="BZ38" s="434"/>
    </row>
    <row r="39" spans="2:78">
      <c r="B39" s="405"/>
      <c r="C39" s="406"/>
      <c r="D39" s="410" t="s">
        <v>472</v>
      </c>
      <c r="E39" s="437" t="s">
        <v>473</v>
      </c>
      <c r="F39" s="438"/>
      <c r="G39" s="439" t="s">
        <v>474</v>
      </c>
      <c r="H39" s="440"/>
      <c r="I39" s="431"/>
      <c r="J39" s="432"/>
      <c r="K39" s="431"/>
      <c r="L39" s="433"/>
      <c r="M39" s="431"/>
      <c r="N39" s="434"/>
      <c r="R39" s="405"/>
      <c r="S39" s="406"/>
      <c r="T39" s="410" t="s">
        <v>472</v>
      </c>
      <c r="U39" s="437" t="s">
        <v>473</v>
      </c>
      <c r="V39" s="438"/>
      <c r="W39" s="439" t="s">
        <v>474</v>
      </c>
      <c r="X39" s="440"/>
      <c r="Y39" s="431"/>
      <c r="Z39" s="432"/>
      <c r="AA39" s="431"/>
      <c r="AB39" s="433"/>
      <c r="AC39" s="431"/>
      <c r="AD39" s="434"/>
      <c r="AH39" s="405"/>
      <c r="AI39" s="406"/>
      <c r="AJ39" s="410" t="s">
        <v>472</v>
      </c>
      <c r="AK39" s="437" t="s">
        <v>473</v>
      </c>
      <c r="AL39" s="438"/>
      <c r="AM39" s="439" t="s">
        <v>474</v>
      </c>
      <c r="AN39" s="440"/>
      <c r="AO39" s="431"/>
      <c r="AP39" s="432"/>
      <c r="AQ39" s="431"/>
      <c r="AR39" s="433"/>
      <c r="AS39" s="431"/>
      <c r="AT39" s="434"/>
      <c r="AX39" s="405"/>
      <c r="AY39" s="406"/>
      <c r="AZ39" s="410" t="s">
        <v>472</v>
      </c>
      <c r="BA39" s="437" t="s">
        <v>473</v>
      </c>
      <c r="BB39" s="438"/>
      <c r="BC39" s="439" t="s">
        <v>474</v>
      </c>
      <c r="BD39" s="440"/>
      <c r="BE39" s="431"/>
      <c r="BF39" s="432">
        <f t="shared" si="8"/>
        <v>0</v>
      </c>
      <c r="BG39" s="431"/>
      <c r="BH39" s="433"/>
      <c r="BI39" s="431"/>
      <c r="BJ39" s="434"/>
      <c r="BN39" s="405"/>
      <c r="BO39" s="406"/>
      <c r="BP39" s="410" t="s">
        <v>472</v>
      </c>
      <c r="BQ39" s="437" t="s">
        <v>473</v>
      </c>
      <c r="BR39" s="438"/>
      <c r="BS39" s="439" t="s">
        <v>474</v>
      </c>
      <c r="BT39" s="440"/>
      <c r="BU39" s="431"/>
      <c r="BV39" s="432">
        <f t="shared" si="9"/>
        <v>0</v>
      </c>
      <c r="BW39" s="431"/>
      <c r="BX39" s="433"/>
      <c r="BY39" s="431"/>
      <c r="BZ39" s="434"/>
    </row>
    <row r="40" spans="2:78">
      <c r="B40" s="405"/>
      <c r="C40" s="406"/>
      <c r="D40" s="410" t="s">
        <v>430</v>
      </c>
      <c r="E40" s="437" t="s">
        <v>475</v>
      </c>
      <c r="F40" s="438"/>
      <c r="G40" s="439" t="s">
        <v>476</v>
      </c>
      <c r="H40" s="440"/>
      <c r="I40" s="431"/>
      <c r="J40" s="432"/>
      <c r="K40" s="431"/>
      <c r="L40" s="433"/>
      <c r="M40" s="431"/>
      <c r="N40" s="434"/>
      <c r="R40" s="405"/>
      <c r="S40" s="406"/>
      <c r="T40" s="410" t="s">
        <v>430</v>
      </c>
      <c r="U40" s="437" t="s">
        <v>475</v>
      </c>
      <c r="V40" s="438"/>
      <c r="W40" s="439" t="s">
        <v>476</v>
      </c>
      <c r="X40" s="440"/>
      <c r="Y40" s="431"/>
      <c r="Z40" s="432"/>
      <c r="AA40" s="431"/>
      <c r="AB40" s="433"/>
      <c r="AC40" s="431"/>
      <c r="AD40" s="434"/>
      <c r="AH40" s="405"/>
      <c r="AI40" s="406"/>
      <c r="AJ40" s="410" t="s">
        <v>430</v>
      </c>
      <c r="AK40" s="437" t="s">
        <v>475</v>
      </c>
      <c r="AL40" s="438"/>
      <c r="AM40" s="439" t="s">
        <v>476</v>
      </c>
      <c r="AN40" s="440"/>
      <c r="AO40" s="431"/>
      <c r="AP40" s="432"/>
      <c r="AQ40" s="431"/>
      <c r="AR40" s="433"/>
      <c r="AS40" s="431"/>
      <c r="AT40" s="434"/>
      <c r="AX40" s="405"/>
      <c r="AY40" s="406"/>
      <c r="AZ40" s="410" t="s">
        <v>430</v>
      </c>
      <c r="BA40" s="437" t="s">
        <v>475</v>
      </c>
      <c r="BB40" s="438"/>
      <c r="BC40" s="439" t="s">
        <v>476</v>
      </c>
      <c r="BD40" s="440"/>
      <c r="BE40" s="431"/>
      <c r="BF40" s="432">
        <f t="shared" si="8"/>
        <v>0</v>
      </c>
      <c r="BG40" s="431"/>
      <c r="BH40" s="433"/>
      <c r="BI40" s="431"/>
      <c r="BJ40" s="434"/>
      <c r="BN40" s="405"/>
      <c r="BO40" s="406"/>
      <c r="BP40" s="410" t="s">
        <v>430</v>
      </c>
      <c r="BQ40" s="437" t="s">
        <v>475</v>
      </c>
      <c r="BR40" s="438"/>
      <c r="BS40" s="439" t="s">
        <v>476</v>
      </c>
      <c r="BT40" s="440"/>
      <c r="BU40" s="431"/>
      <c r="BV40" s="432">
        <f t="shared" si="9"/>
        <v>0</v>
      </c>
      <c r="BW40" s="431"/>
      <c r="BX40" s="433"/>
      <c r="BY40" s="431"/>
      <c r="BZ40" s="434"/>
    </row>
    <row r="41" spans="2:78">
      <c r="B41" s="446"/>
      <c r="C41" s="447"/>
      <c r="D41" s="457" t="s">
        <v>433</v>
      </c>
      <c r="E41" s="437" t="s">
        <v>477</v>
      </c>
      <c r="F41" s="438"/>
      <c r="G41" s="449" t="s">
        <v>478</v>
      </c>
      <c r="H41" s="440"/>
      <c r="I41" s="431"/>
      <c r="J41" s="432"/>
      <c r="K41" s="431"/>
      <c r="L41" s="433"/>
      <c r="M41" s="431"/>
      <c r="N41" s="434"/>
      <c r="R41" s="446"/>
      <c r="S41" s="447"/>
      <c r="T41" s="457" t="s">
        <v>433</v>
      </c>
      <c r="U41" s="437" t="s">
        <v>477</v>
      </c>
      <c r="V41" s="438"/>
      <c r="W41" s="449" t="s">
        <v>478</v>
      </c>
      <c r="X41" s="440"/>
      <c r="Y41" s="431"/>
      <c r="Z41" s="432"/>
      <c r="AA41" s="431"/>
      <c r="AB41" s="433"/>
      <c r="AC41" s="431"/>
      <c r="AD41" s="434"/>
      <c r="AH41" s="446"/>
      <c r="AI41" s="447"/>
      <c r="AJ41" s="457" t="s">
        <v>433</v>
      </c>
      <c r="AK41" s="437" t="s">
        <v>477</v>
      </c>
      <c r="AL41" s="438"/>
      <c r="AM41" s="449" t="s">
        <v>478</v>
      </c>
      <c r="AN41" s="440"/>
      <c r="AO41" s="431"/>
      <c r="AP41" s="432"/>
      <c r="AQ41" s="431"/>
      <c r="AR41" s="433"/>
      <c r="AS41" s="431"/>
      <c r="AT41" s="434"/>
      <c r="AX41" s="446"/>
      <c r="AY41" s="447"/>
      <c r="AZ41" s="457" t="s">
        <v>433</v>
      </c>
      <c r="BA41" s="437" t="s">
        <v>477</v>
      </c>
      <c r="BB41" s="438"/>
      <c r="BC41" s="449" t="s">
        <v>478</v>
      </c>
      <c r="BD41" s="440"/>
      <c r="BE41" s="431"/>
      <c r="BF41" s="432">
        <f t="shared" si="8"/>
        <v>0</v>
      </c>
      <c r="BG41" s="431"/>
      <c r="BH41" s="433"/>
      <c r="BI41" s="431"/>
      <c r="BJ41" s="434"/>
      <c r="BN41" s="446"/>
      <c r="BO41" s="447"/>
      <c r="BP41" s="457" t="s">
        <v>433</v>
      </c>
      <c r="BQ41" s="437" t="s">
        <v>477</v>
      </c>
      <c r="BR41" s="438"/>
      <c r="BS41" s="449" t="s">
        <v>478</v>
      </c>
      <c r="BT41" s="440"/>
      <c r="BU41" s="431"/>
      <c r="BV41" s="432">
        <f t="shared" si="9"/>
        <v>0</v>
      </c>
      <c r="BW41" s="431"/>
      <c r="BX41" s="433"/>
      <c r="BY41" s="431"/>
      <c r="BZ41" s="434"/>
    </row>
    <row r="42" spans="2:78">
      <c r="B42" s="435" t="s">
        <v>479</v>
      </c>
      <c r="C42" s="436"/>
      <c r="D42" s="406"/>
      <c r="E42" s="436"/>
      <c r="F42" s="448"/>
      <c r="G42" s="429" t="s">
        <v>480</v>
      </c>
      <c r="H42" s="440"/>
      <c r="I42" s="431"/>
      <c r="J42" s="432"/>
      <c r="K42" s="431"/>
      <c r="L42" s="433"/>
      <c r="M42" s="431"/>
      <c r="N42" s="434"/>
      <c r="R42" s="435" t="s">
        <v>479</v>
      </c>
      <c r="S42" s="436"/>
      <c r="T42" s="406"/>
      <c r="U42" s="436"/>
      <c r="V42" s="448"/>
      <c r="W42" s="429" t="s">
        <v>480</v>
      </c>
      <c r="X42" s="440"/>
      <c r="Y42" s="431"/>
      <c r="Z42" s="432"/>
      <c r="AA42" s="431"/>
      <c r="AB42" s="433"/>
      <c r="AC42" s="431"/>
      <c r="AD42" s="434"/>
      <c r="AH42" s="435" t="s">
        <v>479</v>
      </c>
      <c r="AI42" s="436"/>
      <c r="AJ42" s="406"/>
      <c r="AK42" s="436"/>
      <c r="AL42" s="448"/>
      <c r="AM42" s="429" t="s">
        <v>480</v>
      </c>
      <c r="AN42" s="440"/>
      <c r="AO42" s="431"/>
      <c r="AP42" s="432"/>
      <c r="AQ42" s="431"/>
      <c r="AR42" s="433"/>
      <c r="AS42" s="431"/>
      <c r="AT42" s="434"/>
      <c r="AX42" s="435" t="s">
        <v>479</v>
      </c>
      <c r="AY42" s="436"/>
      <c r="AZ42" s="406"/>
      <c r="BA42" s="436"/>
      <c r="BB42" s="448"/>
      <c r="BC42" s="429" t="s">
        <v>480</v>
      </c>
      <c r="BD42" s="440"/>
      <c r="BE42" s="431"/>
      <c r="BF42" s="432">
        <f t="shared" si="8"/>
        <v>0</v>
      </c>
      <c r="BG42" s="431"/>
      <c r="BH42" s="433"/>
      <c r="BI42" s="431"/>
      <c r="BJ42" s="434"/>
      <c r="BN42" s="435" t="s">
        <v>479</v>
      </c>
      <c r="BO42" s="436"/>
      <c r="BP42" s="406"/>
      <c r="BQ42" s="436"/>
      <c r="BR42" s="448"/>
      <c r="BS42" s="429" t="s">
        <v>480</v>
      </c>
      <c r="BT42" s="440"/>
      <c r="BU42" s="431"/>
      <c r="BV42" s="432">
        <f t="shared" si="9"/>
        <v>0</v>
      </c>
      <c r="BW42" s="431"/>
      <c r="BX42" s="433"/>
      <c r="BY42" s="431"/>
      <c r="BZ42" s="434"/>
    </row>
    <row r="43" spans="2:78">
      <c r="B43" s="405" t="s">
        <v>481</v>
      </c>
      <c r="C43" s="406"/>
      <c r="D43" s="406"/>
      <c r="E43" s="406"/>
      <c r="F43" s="428"/>
      <c r="G43" s="439" t="s">
        <v>482</v>
      </c>
      <c r="H43" s="440"/>
      <c r="I43" s="431"/>
      <c r="J43" s="432"/>
      <c r="K43" s="431"/>
      <c r="L43" s="433"/>
      <c r="M43" s="431"/>
      <c r="N43" s="434"/>
      <c r="R43" s="405" t="s">
        <v>481</v>
      </c>
      <c r="S43" s="406"/>
      <c r="T43" s="406"/>
      <c r="U43" s="406"/>
      <c r="V43" s="428"/>
      <c r="W43" s="439" t="s">
        <v>482</v>
      </c>
      <c r="X43" s="440"/>
      <c r="Y43" s="431"/>
      <c r="Z43" s="432"/>
      <c r="AA43" s="431"/>
      <c r="AB43" s="433"/>
      <c r="AC43" s="431"/>
      <c r="AD43" s="434"/>
      <c r="AH43" s="405" t="s">
        <v>481</v>
      </c>
      <c r="AI43" s="406"/>
      <c r="AJ43" s="406"/>
      <c r="AK43" s="406"/>
      <c r="AL43" s="428"/>
      <c r="AM43" s="439" t="s">
        <v>482</v>
      </c>
      <c r="AN43" s="440"/>
      <c r="AO43" s="431"/>
      <c r="AP43" s="432"/>
      <c r="AQ43" s="431"/>
      <c r="AR43" s="433"/>
      <c r="AS43" s="431"/>
      <c r="AT43" s="434"/>
      <c r="AX43" s="405" t="s">
        <v>481</v>
      </c>
      <c r="AY43" s="406"/>
      <c r="AZ43" s="406"/>
      <c r="BA43" s="406"/>
      <c r="BB43" s="428"/>
      <c r="BC43" s="439" t="s">
        <v>482</v>
      </c>
      <c r="BD43" s="440"/>
      <c r="BE43" s="431"/>
      <c r="BF43" s="432">
        <f t="shared" si="8"/>
        <v>0</v>
      </c>
      <c r="BG43" s="431"/>
      <c r="BH43" s="433"/>
      <c r="BI43" s="431"/>
      <c r="BJ43" s="434"/>
      <c r="BN43" s="405" t="s">
        <v>481</v>
      </c>
      <c r="BO43" s="406"/>
      <c r="BP43" s="406"/>
      <c r="BQ43" s="406"/>
      <c r="BR43" s="428"/>
      <c r="BS43" s="439" t="s">
        <v>482</v>
      </c>
      <c r="BT43" s="440"/>
      <c r="BU43" s="431"/>
      <c r="BV43" s="432">
        <f t="shared" si="9"/>
        <v>0</v>
      </c>
      <c r="BW43" s="431"/>
      <c r="BX43" s="433"/>
      <c r="BY43" s="431"/>
      <c r="BZ43" s="434"/>
    </row>
    <row r="44" spans="2:78">
      <c r="B44" s="405" t="s">
        <v>64</v>
      </c>
      <c r="C44" s="406"/>
      <c r="D44" s="406"/>
      <c r="E44" s="406"/>
      <c r="F44" s="428"/>
      <c r="G44" s="458" t="s">
        <v>483</v>
      </c>
      <c r="H44" s="440"/>
      <c r="I44" s="431"/>
      <c r="J44" s="432"/>
      <c r="K44" s="431"/>
      <c r="L44" s="433"/>
      <c r="M44" s="431"/>
      <c r="N44" s="434"/>
      <c r="R44" s="405" t="s">
        <v>64</v>
      </c>
      <c r="S44" s="406"/>
      <c r="T44" s="406"/>
      <c r="U44" s="406"/>
      <c r="V44" s="428"/>
      <c r="W44" s="458" t="s">
        <v>483</v>
      </c>
      <c r="X44" s="440"/>
      <c r="Y44" s="431"/>
      <c r="Z44" s="432"/>
      <c r="AA44" s="431"/>
      <c r="AB44" s="433"/>
      <c r="AC44" s="431"/>
      <c r="AD44" s="434"/>
      <c r="AH44" s="405" t="s">
        <v>64</v>
      </c>
      <c r="AI44" s="406"/>
      <c r="AJ44" s="406"/>
      <c r="AK44" s="406"/>
      <c r="AL44" s="428"/>
      <c r="AM44" s="458" t="s">
        <v>483</v>
      </c>
      <c r="AN44" s="440"/>
      <c r="AO44" s="431"/>
      <c r="AP44" s="432"/>
      <c r="AQ44" s="431"/>
      <c r="AR44" s="433"/>
      <c r="AS44" s="431"/>
      <c r="AT44" s="434"/>
      <c r="AX44" s="405" t="s">
        <v>64</v>
      </c>
      <c r="AY44" s="406"/>
      <c r="AZ44" s="406"/>
      <c r="BA44" s="406"/>
      <c r="BB44" s="428"/>
      <c r="BC44" s="458" t="s">
        <v>483</v>
      </c>
      <c r="BD44" s="440"/>
      <c r="BE44" s="431"/>
      <c r="BF44" s="432">
        <f>BD44-BH44-BJ44</f>
        <v>0</v>
      </c>
      <c r="BG44" s="431"/>
      <c r="BH44" s="433"/>
      <c r="BI44" s="431"/>
      <c r="BJ44" s="434"/>
      <c r="BN44" s="405" t="s">
        <v>64</v>
      </c>
      <c r="BO44" s="406"/>
      <c r="BP44" s="406"/>
      <c r="BQ44" s="406"/>
      <c r="BR44" s="428"/>
      <c r="BS44" s="458" t="s">
        <v>483</v>
      </c>
      <c r="BT44" s="440"/>
      <c r="BU44" s="431"/>
      <c r="BV44" s="432">
        <f>BT44-BX44-BZ44</f>
        <v>0</v>
      </c>
      <c r="BW44" s="431"/>
      <c r="BX44" s="433"/>
      <c r="BY44" s="431"/>
      <c r="BZ44" s="434"/>
    </row>
    <row r="45" spans="2:78">
      <c r="B45" s="405" t="s">
        <v>484</v>
      </c>
      <c r="C45" s="406"/>
      <c r="D45" s="406"/>
      <c r="E45" s="406"/>
      <c r="F45" s="428"/>
      <c r="G45" s="439" t="s">
        <v>485</v>
      </c>
      <c r="H45" s="440"/>
      <c r="I45" s="431"/>
      <c r="J45" s="432"/>
      <c r="K45" s="431"/>
      <c r="L45" s="433"/>
      <c r="M45" s="431"/>
      <c r="N45" s="434"/>
      <c r="R45" s="405" t="s">
        <v>484</v>
      </c>
      <c r="S45" s="406"/>
      <c r="T45" s="406"/>
      <c r="U45" s="406"/>
      <c r="V45" s="428"/>
      <c r="W45" s="439" t="s">
        <v>485</v>
      </c>
      <c r="X45" s="440"/>
      <c r="Y45" s="431"/>
      <c r="Z45" s="432"/>
      <c r="AA45" s="431"/>
      <c r="AB45" s="433"/>
      <c r="AC45" s="431"/>
      <c r="AD45" s="434"/>
      <c r="AH45" s="405" t="s">
        <v>484</v>
      </c>
      <c r="AI45" s="406"/>
      <c r="AJ45" s="406"/>
      <c r="AK45" s="406"/>
      <c r="AL45" s="428"/>
      <c r="AM45" s="439" t="s">
        <v>485</v>
      </c>
      <c r="AN45" s="440"/>
      <c r="AO45" s="431"/>
      <c r="AP45" s="432"/>
      <c r="AQ45" s="431"/>
      <c r="AR45" s="433"/>
      <c r="AS45" s="431"/>
      <c r="AT45" s="434"/>
      <c r="AX45" s="405" t="s">
        <v>484</v>
      </c>
      <c r="AY45" s="406"/>
      <c r="AZ45" s="406"/>
      <c r="BA45" s="406"/>
      <c r="BB45" s="428"/>
      <c r="BC45" s="439" t="s">
        <v>485</v>
      </c>
      <c r="BD45" s="440"/>
      <c r="BE45" s="431"/>
      <c r="BF45" s="432">
        <v>0</v>
      </c>
      <c r="BG45" s="431"/>
      <c r="BH45" s="433"/>
      <c r="BI45" s="431"/>
      <c r="BJ45" s="434"/>
      <c r="BN45" s="405" t="s">
        <v>484</v>
      </c>
      <c r="BO45" s="406"/>
      <c r="BP45" s="406"/>
      <c r="BQ45" s="406"/>
      <c r="BR45" s="428"/>
      <c r="BS45" s="439" t="s">
        <v>485</v>
      </c>
      <c r="BT45" s="440"/>
      <c r="BU45" s="431"/>
      <c r="BV45" s="432">
        <v>0</v>
      </c>
      <c r="BW45" s="431"/>
      <c r="BX45" s="433"/>
      <c r="BY45" s="431"/>
      <c r="BZ45" s="434"/>
    </row>
    <row r="46" spans="2:78" ht="17" thickBot="1">
      <c r="B46" s="414" t="s">
        <v>486</v>
      </c>
      <c r="C46" s="415"/>
      <c r="D46" s="415"/>
      <c r="E46" s="415"/>
      <c r="F46" s="416"/>
      <c r="G46" s="459" t="s">
        <v>487</v>
      </c>
      <c r="H46" s="460"/>
      <c r="I46" s="461"/>
      <c r="J46" s="462"/>
      <c r="K46" s="461"/>
      <c r="L46" s="463"/>
      <c r="M46" s="461"/>
      <c r="N46" s="464"/>
      <c r="R46" s="414" t="s">
        <v>486</v>
      </c>
      <c r="S46" s="415"/>
      <c r="T46" s="415"/>
      <c r="U46" s="415"/>
      <c r="V46" s="416"/>
      <c r="W46" s="459" t="s">
        <v>487</v>
      </c>
      <c r="X46" s="460"/>
      <c r="Y46" s="461"/>
      <c r="Z46" s="462"/>
      <c r="AA46" s="461"/>
      <c r="AB46" s="463"/>
      <c r="AC46" s="461"/>
      <c r="AD46" s="464"/>
      <c r="AH46" s="414" t="s">
        <v>486</v>
      </c>
      <c r="AI46" s="415"/>
      <c r="AJ46" s="415"/>
      <c r="AK46" s="415"/>
      <c r="AL46" s="416"/>
      <c r="AM46" s="459" t="s">
        <v>487</v>
      </c>
      <c r="AN46" s="460"/>
      <c r="AO46" s="461"/>
      <c r="AP46" s="462"/>
      <c r="AQ46" s="461"/>
      <c r="AR46" s="463"/>
      <c r="AS46" s="461"/>
      <c r="AT46" s="464"/>
      <c r="AX46" s="414" t="s">
        <v>486</v>
      </c>
      <c r="AY46" s="415"/>
      <c r="AZ46" s="415"/>
      <c r="BA46" s="415"/>
      <c r="BB46" s="416"/>
      <c r="BC46" s="459" t="s">
        <v>487</v>
      </c>
      <c r="BD46" s="460"/>
      <c r="BE46" s="461"/>
      <c r="BF46" s="462">
        <f>BD46-BH46-BJ46</f>
        <v>0</v>
      </c>
      <c r="BG46" s="461"/>
      <c r="BH46" s="463"/>
      <c r="BI46" s="461"/>
      <c r="BJ46" s="464"/>
      <c r="BN46" s="414" t="s">
        <v>486</v>
      </c>
      <c r="BO46" s="415"/>
      <c r="BP46" s="415"/>
      <c r="BQ46" s="415"/>
      <c r="BR46" s="416"/>
      <c r="BS46" s="459" t="s">
        <v>487</v>
      </c>
      <c r="BT46" s="460"/>
      <c r="BU46" s="461"/>
      <c r="BV46" s="462">
        <f>BT46-BX46-BZ46</f>
        <v>0</v>
      </c>
      <c r="BW46" s="461"/>
      <c r="BX46" s="463"/>
      <c r="BY46" s="461"/>
      <c r="BZ46" s="464"/>
    </row>
    <row r="47" spans="2:78" s="612" customFormat="1" ht="17" thickBot="1">
      <c r="B47" s="692"/>
      <c r="C47" s="693"/>
      <c r="D47" s="693"/>
      <c r="E47" s="693"/>
      <c r="F47" s="694" t="s">
        <v>442</v>
      </c>
      <c r="G47" s="695" t="s">
        <v>488</v>
      </c>
      <c r="H47" s="696">
        <f>SUM(H29:H46)</f>
        <v>0</v>
      </c>
      <c r="I47" s="695" t="s">
        <v>489</v>
      </c>
      <c r="J47" s="696">
        <f>SUM(J29:J46)</f>
        <v>0</v>
      </c>
      <c r="K47" s="697"/>
      <c r="L47" s="696">
        <f>SUM(L29:L46)</f>
        <v>0</v>
      </c>
      <c r="M47" s="697"/>
      <c r="N47" s="699">
        <f>SUM(N29:N46)</f>
        <v>0</v>
      </c>
      <c r="R47" s="692"/>
      <c r="S47" s="693"/>
      <c r="T47" s="693"/>
      <c r="U47" s="693"/>
      <c r="V47" s="694" t="s">
        <v>442</v>
      </c>
      <c r="W47" s="695" t="s">
        <v>488</v>
      </c>
      <c r="X47" s="696">
        <f>SUM(X29:X46)</f>
        <v>0</v>
      </c>
      <c r="Y47" s="695" t="s">
        <v>489</v>
      </c>
      <c r="Z47" s="696">
        <f>SUM(Z29:Z46)</f>
        <v>0</v>
      </c>
      <c r="AA47" s="697"/>
      <c r="AB47" s="696">
        <f>SUM(AB29:AB46)</f>
        <v>0</v>
      </c>
      <c r="AC47" s="697"/>
      <c r="AD47" s="699">
        <f>SUM(AD29:AD46)</f>
        <v>0</v>
      </c>
      <c r="AH47" s="692"/>
      <c r="AI47" s="693"/>
      <c r="AJ47" s="693"/>
      <c r="AK47" s="693"/>
      <c r="AL47" s="694" t="s">
        <v>442</v>
      </c>
      <c r="AM47" s="695" t="s">
        <v>488</v>
      </c>
      <c r="AN47" s="696">
        <f>SUM(AN29:AN46)</f>
        <v>0</v>
      </c>
      <c r="AO47" s="695" t="s">
        <v>489</v>
      </c>
      <c r="AP47" s="696">
        <f>SUM(AP29:AP46)</f>
        <v>0</v>
      </c>
      <c r="AQ47" s="697"/>
      <c r="AR47" s="696">
        <f>SUM(AR29:AR46)</f>
        <v>0</v>
      </c>
      <c r="AS47" s="697"/>
      <c r="AT47" s="699">
        <f>SUM(AT29:AT46)</f>
        <v>0</v>
      </c>
      <c r="AX47" s="692"/>
      <c r="AY47" s="693"/>
      <c r="AZ47" s="693"/>
      <c r="BA47" s="693"/>
      <c r="BB47" s="694" t="s">
        <v>442</v>
      </c>
      <c r="BC47" s="695" t="s">
        <v>488</v>
      </c>
      <c r="BD47" s="696">
        <f>SUM(BD29:BD46)</f>
        <v>0</v>
      </c>
      <c r="BE47" s="695" t="s">
        <v>489</v>
      </c>
      <c r="BF47" s="696">
        <f>SUM(BF29:BF46)</f>
        <v>0</v>
      </c>
      <c r="BG47" s="697"/>
      <c r="BH47" s="696">
        <f>SUM(BH29:BH46)</f>
        <v>0</v>
      </c>
      <c r="BI47" s="697"/>
      <c r="BJ47" s="699">
        <f>SUM(BJ29:BJ46)</f>
        <v>0</v>
      </c>
      <c r="BN47" s="692"/>
      <c r="BO47" s="693"/>
      <c r="BP47" s="693"/>
      <c r="BQ47" s="693"/>
      <c r="BR47" s="694" t="s">
        <v>442</v>
      </c>
      <c r="BS47" s="695" t="s">
        <v>488</v>
      </c>
      <c r="BT47" s="696">
        <f>SUM(BT29:BT46)</f>
        <v>0</v>
      </c>
      <c r="BU47" s="695" t="s">
        <v>489</v>
      </c>
      <c r="BV47" s="696">
        <f>SUM(BV29:BV46)</f>
        <v>0</v>
      </c>
      <c r="BW47" s="697"/>
      <c r="BX47" s="698">
        <v>360800</v>
      </c>
      <c r="BY47" s="697"/>
      <c r="BZ47" s="699">
        <f>SUM(BZ29:BZ46)</f>
        <v>0</v>
      </c>
    </row>
    <row r="48" spans="2:78">
      <c r="B48" s="399"/>
      <c r="C48" s="465" t="s">
        <v>490</v>
      </c>
      <c r="D48" s="402" t="s">
        <v>491</v>
      </c>
      <c r="E48" s="400"/>
      <c r="F48" s="401"/>
      <c r="G48" s="466" t="s">
        <v>492</v>
      </c>
      <c r="H48" s="467"/>
      <c r="I48" s="410" t="s">
        <v>493</v>
      </c>
      <c r="J48" s="409" t="s">
        <v>494</v>
      </c>
      <c r="K48" s="468"/>
      <c r="L48" s="468"/>
      <c r="M48" s="439" t="s">
        <v>3</v>
      </c>
      <c r="N48" s="469"/>
      <c r="R48" s="399"/>
      <c r="S48" s="465" t="s">
        <v>490</v>
      </c>
      <c r="T48" s="402" t="s">
        <v>491</v>
      </c>
      <c r="U48" s="400"/>
      <c r="V48" s="401"/>
      <c r="W48" s="466" t="s">
        <v>492</v>
      </c>
      <c r="X48" s="467"/>
      <c r="Y48" s="410" t="s">
        <v>493</v>
      </c>
      <c r="Z48" s="409" t="s">
        <v>494</v>
      </c>
      <c r="AA48" s="468"/>
      <c r="AB48" s="468"/>
      <c r="AC48" s="439" t="s">
        <v>3</v>
      </c>
      <c r="AD48" s="469"/>
      <c r="AH48" s="399"/>
      <c r="AI48" s="465" t="s">
        <v>490</v>
      </c>
      <c r="AJ48" s="402" t="s">
        <v>491</v>
      </c>
      <c r="AK48" s="400"/>
      <c r="AL48" s="401"/>
      <c r="AM48" s="466" t="s">
        <v>492</v>
      </c>
      <c r="AN48" s="467">
        <v>25000</v>
      </c>
      <c r="AO48" s="410" t="s">
        <v>493</v>
      </c>
      <c r="AP48" s="409" t="s">
        <v>494</v>
      </c>
      <c r="AQ48" s="468"/>
      <c r="AR48" s="468"/>
      <c r="AS48" s="439" t="s">
        <v>3</v>
      </c>
      <c r="AT48" s="469"/>
      <c r="AX48" s="399"/>
      <c r="AY48" s="465" t="s">
        <v>490</v>
      </c>
      <c r="AZ48" s="402" t="s">
        <v>491</v>
      </c>
      <c r="BA48" s="400"/>
      <c r="BB48" s="401"/>
      <c r="BC48" s="466" t="s">
        <v>492</v>
      </c>
      <c r="BD48" s="467"/>
      <c r="BE48" s="410" t="s">
        <v>493</v>
      </c>
      <c r="BF48" s="409" t="s">
        <v>494</v>
      </c>
      <c r="BG48" s="468"/>
      <c r="BH48" s="468"/>
      <c r="BI48" s="439" t="s">
        <v>3</v>
      </c>
      <c r="BJ48" s="469"/>
      <c r="BN48" s="399"/>
      <c r="BO48" s="465" t="s">
        <v>490</v>
      </c>
      <c r="BP48" s="402" t="s">
        <v>491</v>
      </c>
      <c r="BQ48" s="400"/>
      <c r="BR48" s="401"/>
      <c r="BS48" s="466" t="s">
        <v>492</v>
      </c>
      <c r="BT48" s="467"/>
      <c r="BU48" s="410" t="s">
        <v>493</v>
      </c>
      <c r="BV48" s="409" t="s">
        <v>494</v>
      </c>
      <c r="BW48" s="468"/>
      <c r="BX48" s="468"/>
      <c r="BY48" s="439" t="s">
        <v>3</v>
      </c>
      <c r="BZ48" s="469"/>
    </row>
    <row r="49" spans="2:78" ht="17" thickBot="1">
      <c r="B49" s="414"/>
      <c r="C49" s="418" t="s">
        <v>495</v>
      </c>
      <c r="D49" s="417" t="s">
        <v>496</v>
      </c>
      <c r="E49" s="415"/>
      <c r="F49" s="416"/>
      <c r="G49" s="470" t="s">
        <v>497</v>
      </c>
      <c r="H49" s="471">
        <v>33241</v>
      </c>
      <c r="I49" s="418" t="s">
        <v>498</v>
      </c>
      <c r="J49" s="417" t="s">
        <v>499</v>
      </c>
      <c r="K49" s="415"/>
      <c r="L49" s="415"/>
      <c r="M49" s="470" t="s">
        <v>500</v>
      </c>
      <c r="N49" s="471">
        <v>50469</v>
      </c>
      <c r="R49" s="414"/>
      <c r="S49" s="418" t="s">
        <v>495</v>
      </c>
      <c r="T49" s="417" t="s">
        <v>496</v>
      </c>
      <c r="U49" s="415"/>
      <c r="V49" s="416"/>
      <c r="W49" s="470" t="s">
        <v>497</v>
      </c>
      <c r="X49" s="471">
        <v>33241</v>
      </c>
      <c r="Y49" s="418" t="s">
        <v>498</v>
      </c>
      <c r="Z49" s="417" t="s">
        <v>499</v>
      </c>
      <c r="AA49" s="415"/>
      <c r="AB49" s="415"/>
      <c r="AC49" s="470" t="s">
        <v>500</v>
      </c>
      <c r="AD49" s="471">
        <v>50469</v>
      </c>
      <c r="AH49" s="414"/>
      <c r="AI49" s="418" t="s">
        <v>495</v>
      </c>
      <c r="AJ49" s="417" t="s">
        <v>496</v>
      </c>
      <c r="AK49" s="415"/>
      <c r="AL49" s="416"/>
      <c r="AM49" s="470" t="s">
        <v>497</v>
      </c>
      <c r="AN49" s="471">
        <v>49907</v>
      </c>
      <c r="AO49" s="418" t="s">
        <v>498</v>
      </c>
      <c r="AP49" s="417" t="s">
        <v>499</v>
      </c>
      <c r="AQ49" s="415"/>
      <c r="AR49" s="415"/>
      <c r="AS49" s="470" t="s">
        <v>500</v>
      </c>
      <c r="AT49" s="471">
        <v>64724</v>
      </c>
      <c r="AX49" s="414"/>
      <c r="AY49" s="418" t="s">
        <v>495</v>
      </c>
      <c r="AZ49" s="417" t="s">
        <v>496</v>
      </c>
      <c r="BA49" s="415"/>
      <c r="BB49" s="416"/>
      <c r="BC49" s="470" t="s">
        <v>497</v>
      </c>
      <c r="BD49" s="471"/>
      <c r="BE49" s="418" t="s">
        <v>498</v>
      </c>
      <c r="BF49" s="417" t="s">
        <v>499</v>
      </c>
      <c r="BG49" s="415"/>
      <c r="BH49" s="415"/>
      <c r="BI49" s="470" t="s">
        <v>500</v>
      </c>
      <c r="BJ49" s="471"/>
      <c r="BN49" s="414"/>
      <c r="BO49" s="418" t="s">
        <v>495</v>
      </c>
      <c r="BP49" s="417" t="s">
        <v>496</v>
      </c>
      <c r="BQ49" s="415"/>
      <c r="BR49" s="416"/>
      <c r="BS49" s="470" t="s">
        <v>497</v>
      </c>
      <c r="BT49" s="471"/>
      <c r="BU49" s="418" t="s">
        <v>498</v>
      </c>
      <c r="BV49" s="417" t="s">
        <v>499</v>
      </c>
      <c r="BW49" s="415"/>
      <c r="BX49" s="415"/>
      <c r="BY49" s="470" t="s">
        <v>500</v>
      </c>
      <c r="BZ49" s="471"/>
    </row>
  </sheetData>
  <mergeCells count="4">
    <mergeCell ref="B4:F4"/>
    <mergeCell ref="R4:V4"/>
    <mergeCell ref="AX4:BB4"/>
    <mergeCell ref="BN4:BR4"/>
  </mergeCells>
  <pageMargins left="0.7" right="0.7" top="0.75" bottom="0.75" header="0.3" footer="0.3"/>
  <pageSetup paperSize="8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6982-62EF-FF4A-BA20-DA6D54F36E28}">
  <sheetPr>
    <pageSetUpPr fitToPage="1"/>
  </sheetPr>
  <dimension ref="B1:AZ58"/>
  <sheetViews>
    <sheetView zoomScale="102" workbookViewId="0">
      <selection activeCell="AK24" sqref="AK24:AM42"/>
    </sheetView>
  </sheetViews>
  <sheetFormatPr baseColWidth="10" defaultRowHeight="16"/>
  <cols>
    <col min="1" max="1" width="2" customWidth="1"/>
    <col min="2" max="2" width="7" customWidth="1"/>
    <col min="5" max="5" width="5" customWidth="1"/>
    <col min="6" max="6" width="6.33203125" customWidth="1"/>
    <col min="10" max="10" width="5.5" customWidth="1"/>
    <col min="12" max="12" width="5.6640625" customWidth="1"/>
    <col min="14" max="14" width="2" customWidth="1"/>
    <col min="15" max="15" width="7" customWidth="1"/>
    <col min="18" max="18" width="5" customWidth="1"/>
    <col min="19" max="19" width="6.33203125" customWidth="1"/>
    <col min="23" max="23" width="5.5" customWidth="1"/>
    <col min="25" max="25" width="5.6640625" customWidth="1"/>
    <col min="27" max="27" width="2" customWidth="1"/>
    <col min="28" max="28" width="7" customWidth="1"/>
    <col min="31" max="31" width="5" customWidth="1"/>
    <col min="32" max="32" width="6.33203125" customWidth="1"/>
    <col min="36" max="36" width="5.5" customWidth="1"/>
    <col min="38" max="38" width="5.6640625" customWidth="1"/>
    <col min="40" max="40" width="2" customWidth="1"/>
    <col min="41" max="41" width="7" customWidth="1"/>
    <col min="44" max="44" width="5" customWidth="1"/>
    <col min="45" max="45" width="6.33203125" customWidth="1"/>
    <col min="49" max="49" width="5.5" customWidth="1"/>
    <col min="51" max="51" width="5.6640625" customWidth="1"/>
    <col min="257" max="257" width="2" customWidth="1"/>
    <col min="258" max="258" width="7" customWidth="1"/>
    <col min="261" max="261" width="5" customWidth="1"/>
    <col min="262" max="262" width="6.33203125" customWidth="1"/>
    <col min="266" max="266" width="5.5" customWidth="1"/>
    <col min="268" max="268" width="5.6640625" customWidth="1"/>
    <col min="270" max="270" width="2" customWidth="1"/>
    <col min="271" max="271" width="7" customWidth="1"/>
    <col min="274" max="274" width="5" customWidth="1"/>
    <col min="275" max="275" width="6.33203125" customWidth="1"/>
    <col min="279" max="279" width="5.5" customWidth="1"/>
    <col min="281" max="281" width="5.6640625" customWidth="1"/>
    <col min="283" max="283" width="2" customWidth="1"/>
    <col min="284" max="284" width="7" customWidth="1"/>
    <col min="287" max="287" width="5" customWidth="1"/>
    <col min="288" max="288" width="6.33203125" customWidth="1"/>
    <col min="292" max="292" width="5.5" customWidth="1"/>
    <col min="294" max="294" width="5.6640625" customWidth="1"/>
    <col min="296" max="296" width="2" customWidth="1"/>
    <col min="297" max="297" width="7" customWidth="1"/>
    <col min="300" max="300" width="5" customWidth="1"/>
    <col min="301" max="301" width="6.33203125" customWidth="1"/>
    <col min="305" max="305" width="5.5" customWidth="1"/>
    <col min="307" max="307" width="5.6640625" customWidth="1"/>
    <col min="513" max="513" width="2" customWidth="1"/>
    <col min="514" max="514" width="7" customWidth="1"/>
    <col min="517" max="517" width="5" customWidth="1"/>
    <col min="518" max="518" width="6.33203125" customWidth="1"/>
    <col min="522" max="522" width="5.5" customWidth="1"/>
    <col min="524" max="524" width="5.6640625" customWidth="1"/>
    <col min="526" max="526" width="2" customWidth="1"/>
    <col min="527" max="527" width="7" customWidth="1"/>
    <col min="530" max="530" width="5" customWidth="1"/>
    <col min="531" max="531" width="6.33203125" customWidth="1"/>
    <col min="535" max="535" width="5.5" customWidth="1"/>
    <col min="537" max="537" width="5.6640625" customWidth="1"/>
    <col min="539" max="539" width="2" customWidth="1"/>
    <col min="540" max="540" width="7" customWidth="1"/>
    <col min="543" max="543" width="5" customWidth="1"/>
    <col min="544" max="544" width="6.33203125" customWidth="1"/>
    <col min="548" max="548" width="5.5" customWidth="1"/>
    <col min="550" max="550" width="5.6640625" customWidth="1"/>
    <col min="552" max="552" width="2" customWidth="1"/>
    <col min="553" max="553" width="7" customWidth="1"/>
    <col min="556" max="556" width="5" customWidth="1"/>
    <col min="557" max="557" width="6.33203125" customWidth="1"/>
    <col min="561" max="561" width="5.5" customWidth="1"/>
    <col min="563" max="563" width="5.6640625" customWidth="1"/>
    <col min="769" max="769" width="2" customWidth="1"/>
    <col min="770" max="770" width="7" customWidth="1"/>
    <col min="773" max="773" width="5" customWidth="1"/>
    <col min="774" max="774" width="6.33203125" customWidth="1"/>
    <col min="778" max="778" width="5.5" customWidth="1"/>
    <col min="780" max="780" width="5.6640625" customWidth="1"/>
    <col min="782" max="782" width="2" customWidth="1"/>
    <col min="783" max="783" width="7" customWidth="1"/>
    <col min="786" max="786" width="5" customWidth="1"/>
    <col min="787" max="787" width="6.33203125" customWidth="1"/>
    <col min="791" max="791" width="5.5" customWidth="1"/>
    <col min="793" max="793" width="5.6640625" customWidth="1"/>
    <col min="795" max="795" width="2" customWidth="1"/>
    <col min="796" max="796" width="7" customWidth="1"/>
    <col min="799" max="799" width="5" customWidth="1"/>
    <col min="800" max="800" width="6.33203125" customWidth="1"/>
    <col min="804" max="804" width="5.5" customWidth="1"/>
    <col min="806" max="806" width="5.6640625" customWidth="1"/>
    <col min="808" max="808" width="2" customWidth="1"/>
    <col min="809" max="809" width="7" customWidth="1"/>
    <col min="812" max="812" width="5" customWidth="1"/>
    <col min="813" max="813" width="6.33203125" customWidth="1"/>
    <col min="817" max="817" width="5.5" customWidth="1"/>
    <col min="819" max="819" width="5.6640625" customWidth="1"/>
    <col min="1025" max="1025" width="2" customWidth="1"/>
    <col min="1026" max="1026" width="7" customWidth="1"/>
    <col min="1029" max="1029" width="5" customWidth="1"/>
    <col min="1030" max="1030" width="6.33203125" customWidth="1"/>
    <col min="1034" max="1034" width="5.5" customWidth="1"/>
    <col min="1036" max="1036" width="5.6640625" customWidth="1"/>
    <col min="1038" max="1038" width="2" customWidth="1"/>
    <col min="1039" max="1039" width="7" customWidth="1"/>
    <col min="1042" max="1042" width="5" customWidth="1"/>
    <col min="1043" max="1043" width="6.33203125" customWidth="1"/>
    <col min="1047" max="1047" width="5.5" customWidth="1"/>
    <col min="1049" max="1049" width="5.6640625" customWidth="1"/>
    <col min="1051" max="1051" width="2" customWidth="1"/>
    <col min="1052" max="1052" width="7" customWidth="1"/>
    <col min="1055" max="1055" width="5" customWidth="1"/>
    <col min="1056" max="1056" width="6.33203125" customWidth="1"/>
    <col min="1060" max="1060" width="5.5" customWidth="1"/>
    <col min="1062" max="1062" width="5.6640625" customWidth="1"/>
    <col min="1064" max="1064" width="2" customWidth="1"/>
    <col min="1065" max="1065" width="7" customWidth="1"/>
    <col min="1068" max="1068" width="5" customWidth="1"/>
    <col min="1069" max="1069" width="6.33203125" customWidth="1"/>
    <col min="1073" max="1073" width="5.5" customWidth="1"/>
    <col min="1075" max="1075" width="5.6640625" customWidth="1"/>
    <col min="1281" max="1281" width="2" customWidth="1"/>
    <col min="1282" max="1282" width="7" customWidth="1"/>
    <col min="1285" max="1285" width="5" customWidth="1"/>
    <col min="1286" max="1286" width="6.33203125" customWidth="1"/>
    <col min="1290" max="1290" width="5.5" customWidth="1"/>
    <col min="1292" max="1292" width="5.6640625" customWidth="1"/>
    <col min="1294" max="1294" width="2" customWidth="1"/>
    <col min="1295" max="1295" width="7" customWidth="1"/>
    <col min="1298" max="1298" width="5" customWidth="1"/>
    <col min="1299" max="1299" width="6.33203125" customWidth="1"/>
    <col min="1303" max="1303" width="5.5" customWidth="1"/>
    <col min="1305" max="1305" width="5.6640625" customWidth="1"/>
    <col min="1307" max="1307" width="2" customWidth="1"/>
    <col min="1308" max="1308" width="7" customWidth="1"/>
    <col min="1311" max="1311" width="5" customWidth="1"/>
    <col min="1312" max="1312" width="6.33203125" customWidth="1"/>
    <col min="1316" max="1316" width="5.5" customWidth="1"/>
    <col min="1318" max="1318" width="5.6640625" customWidth="1"/>
    <col min="1320" max="1320" width="2" customWidth="1"/>
    <col min="1321" max="1321" width="7" customWidth="1"/>
    <col min="1324" max="1324" width="5" customWidth="1"/>
    <col min="1325" max="1325" width="6.33203125" customWidth="1"/>
    <col min="1329" max="1329" width="5.5" customWidth="1"/>
    <col min="1331" max="1331" width="5.6640625" customWidth="1"/>
    <col min="1537" max="1537" width="2" customWidth="1"/>
    <col min="1538" max="1538" width="7" customWidth="1"/>
    <col min="1541" max="1541" width="5" customWidth="1"/>
    <col min="1542" max="1542" width="6.33203125" customWidth="1"/>
    <col min="1546" max="1546" width="5.5" customWidth="1"/>
    <col min="1548" max="1548" width="5.6640625" customWidth="1"/>
    <col min="1550" max="1550" width="2" customWidth="1"/>
    <col min="1551" max="1551" width="7" customWidth="1"/>
    <col min="1554" max="1554" width="5" customWidth="1"/>
    <col min="1555" max="1555" width="6.33203125" customWidth="1"/>
    <col min="1559" max="1559" width="5.5" customWidth="1"/>
    <col min="1561" max="1561" width="5.6640625" customWidth="1"/>
    <col min="1563" max="1563" width="2" customWidth="1"/>
    <col min="1564" max="1564" width="7" customWidth="1"/>
    <col min="1567" max="1567" width="5" customWidth="1"/>
    <col min="1568" max="1568" width="6.33203125" customWidth="1"/>
    <col min="1572" max="1572" width="5.5" customWidth="1"/>
    <col min="1574" max="1574" width="5.6640625" customWidth="1"/>
    <col min="1576" max="1576" width="2" customWidth="1"/>
    <col min="1577" max="1577" width="7" customWidth="1"/>
    <col min="1580" max="1580" width="5" customWidth="1"/>
    <col min="1581" max="1581" width="6.33203125" customWidth="1"/>
    <col min="1585" max="1585" width="5.5" customWidth="1"/>
    <col min="1587" max="1587" width="5.6640625" customWidth="1"/>
    <col min="1793" max="1793" width="2" customWidth="1"/>
    <col min="1794" max="1794" width="7" customWidth="1"/>
    <col min="1797" max="1797" width="5" customWidth="1"/>
    <col min="1798" max="1798" width="6.33203125" customWidth="1"/>
    <col min="1802" max="1802" width="5.5" customWidth="1"/>
    <col min="1804" max="1804" width="5.6640625" customWidth="1"/>
    <col min="1806" max="1806" width="2" customWidth="1"/>
    <col min="1807" max="1807" width="7" customWidth="1"/>
    <col min="1810" max="1810" width="5" customWidth="1"/>
    <col min="1811" max="1811" width="6.33203125" customWidth="1"/>
    <col min="1815" max="1815" width="5.5" customWidth="1"/>
    <col min="1817" max="1817" width="5.6640625" customWidth="1"/>
    <col min="1819" max="1819" width="2" customWidth="1"/>
    <col min="1820" max="1820" width="7" customWidth="1"/>
    <col min="1823" max="1823" width="5" customWidth="1"/>
    <col min="1824" max="1824" width="6.33203125" customWidth="1"/>
    <col min="1828" max="1828" width="5.5" customWidth="1"/>
    <col min="1830" max="1830" width="5.6640625" customWidth="1"/>
    <col min="1832" max="1832" width="2" customWidth="1"/>
    <col min="1833" max="1833" width="7" customWidth="1"/>
    <col min="1836" max="1836" width="5" customWidth="1"/>
    <col min="1837" max="1837" width="6.33203125" customWidth="1"/>
    <col min="1841" max="1841" width="5.5" customWidth="1"/>
    <col min="1843" max="1843" width="5.6640625" customWidth="1"/>
    <col min="2049" max="2049" width="2" customWidth="1"/>
    <col min="2050" max="2050" width="7" customWidth="1"/>
    <col min="2053" max="2053" width="5" customWidth="1"/>
    <col min="2054" max="2054" width="6.33203125" customWidth="1"/>
    <col min="2058" max="2058" width="5.5" customWidth="1"/>
    <col min="2060" max="2060" width="5.6640625" customWidth="1"/>
    <col min="2062" max="2062" width="2" customWidth="1"/>
    <col min="2063" max="2063" width="7" customWidth="1"/>
    <col min="2066" max="2066" width="5" customWidth="1"/>
    <col min="2067" max="2067" width="6.33203125" customWidth="1"/>
    <col min="2071" max="2071" width="5.5" customWidth="1"/>
    <col min="2073" max="2073" width="5.6640625" customWidth="1"/>
    <col min="2075" max="2075" width="2" customWidth="1"/>
    <col min="2076" max="2076" width="7" customWidth="1"/>
    <col min="2079" max="2079" width="5" customWidth="1"/>
    <col min="2080" max="2080" width="6.33203125" customWidth="1"/>
    <col min="2084" max="2084" width="5.5" customWidth="1"/>
    <col min="2086" max="2086" width="5.6640625" customWidth="1"/>
    <col min="2088" max="2088" width="2" customWidth="1"/>
    <col min="2089" max="2089" width="7" customWidth="1"/>
    <col min="2092" max="2092" width="5" customWidth="1"/>
    <col min="2093" max="2093" width="6.33203125" customWidth="1"/>
    <col min="2097" max="2097" width="5.5" customWidth="1"/>
    <col min="2099" max="2099" width="5.6640625" customWidth="1"/>
    <col min="2305" max="2305" width="2" customWidth="1"/>
    <col min="2306" max="2306" width="7" customWidth="1"/>
    <col min="2309" max="2309" width="5" customWidth="1"/>
    <col min="2310" max="2310" width="6.33203125" customWidth="1"/>
    <col min="2314" max="2314" width="5.5" customWidth="1"/>
    <col min="2316" max="2316" width="5.6640625" customWidth="1"/>
    <col min="2318" max="2318" width="2" customWidth="1"/>
    <col min="2319" max="2319" width="7" customWidth="1"/>
    <col min="2322" max="2322" width="5" customWidth="1"/>
    <col min="2323" max="2323" width="6.33203125" customWidth="1"/>
    <col min="2327" max="2327" width="5.5" customWidth="1"/>
    <col min="2329" max="2329" width="5.6640625" customWidth="1"/>
    <col min="2331" max="2331" width="2" customWidth="1"/>
    <col min="2332" max="2332" width="7" customWidth="1"/>
    <col min="2335" max="2335" width="5" customWidth="1"/>
    <col min="2336" max="2336" width="6.33203125" customWidth="1"/>
    <col min="2340" max="2340" width="5.5" customWidth="1"/>
    <col min="2342" max="2342" width="5.6640625" customWidth="1"/>
    <col min="2344" max="2344" width="2" customWidth="1"/>
    <col min="2345" max="2345" width="7" customWidth="1"/>
    <col min="2348" max="2348" width="5" customWidth="1"/>
    <col min="2349" max="2349" width="6.33203125" customWidth="1"/>
    <col min="2353" max="2353" width="5.5" customWidth="1"/>
    <col min="2355" max="2355" width="5.6640625" customWidth="1"/>
    <col min="2561" max="2561" width="2" customWidth="1"/>
    <col min="2562" max="2562" width="7" customWidth="1"/>
    <col min="2565" max="2565" width="5" customWidth="1"/>
    <col min="2566" max="2566" width="6.33203125" customWidth="1"/>
    <col min="2570" max="2570" width="5.5" customWidth="1"/>
    <col min="2572" max="2572" width="5.6640625" customWidth="1"/>
    <col min="2574" max="2574" width="2" customWidth="1"/>
    <col min="2575" max="2575" width="7" customWidth="1"/>
    <col min="2578" max="2578" width="5" customWidth="1"/>
    <col min="2579" max="2579" width="6.33203125" customWidth="1"/>
    <col min="2583" max="2583" width="5.5" customWidth="1"/>
    <col min="2585" max="2585" width="5.6640625" customWidth="1"/>
    <col min="2587" max="2587" width="2" customWidth="1"/>
    <col min="2588" max="2588" width="7" customWidth="1"/>
    <col min="2591" max="2591" width="5" customWidth="1"/>
    <col min="2592" max="2592" width="6.33203125" customWidth="1"/>
    <col min="2596" max="2596" width="5.5" customWidth="1"/>
    <col min="2598" max="2598" width="5.6640625" customWidth="1"/>
    <col min="2600" max="2600" width="2" customWidth="1"/>
    <col min="2601" max="2601" width="7" customWidth="1"/>
    <col min="2604" max="2604" width="5" customWidth="1"/>
    <col min="2605" max="2605" width="6.33203125" customWidth="1"/>
    <col min="2609" max="2609" width="5.5" customWidth="1"/>
    <col min="2611" max="2611" width="5.6640625" customWidth="1"/>
    <col min="2817" max="2817" width="2" customWidth="1"/>
    <col min="2818" max="2818" width="7" customWidth="1"/>
    <col min="2821" max="2821" width="5" customWidth="1"/>
    <col min="2822" max="2822" width="6.33203125" customWidth="1"/>
    <col min="2826" max="2826" width="5.5" customWidth="1"/>
    <col min="2828" max="2828" width="5.6640625" customWidth="1"/>
    <col min="2830" max="2830" width="2" customWidth="1"/>
    <col min="2831" max="2831" width="7" customWidth="1"/>
    <col min="2834" max="2834" width="5" customWidth="1"/>
    <col min="2835" max="2835" width="6.33203125" customWidth="1"/>
    <col min="2839" max="2839" width="5.5" customWidth="1"/>
    <col min="2841" max="2841" width="5.6640625" customWidth="1"/>
    <col min="2843" max="2843" width="2" customWidth="1"/>
    <col min="2844" max="2844" width="7" customWidth="1"/>
    <col min="2847" max="2847" width="5" customWidth="1"/>
    <col min="2848" max="2848" width="6.33203125" customWidth="1"/>
    <col min="2852" max="2852" width="5.5" customWidth="1"/>
    <col min="2854" max="2854" width="5.6640625" customWidth="1"/>
    <col min="2856" max="2856" width="2" customWidth="1"/>
    <col min="2857" max="2857" width="7" customWidth="1"/>
    <col min="2860" max="2860" width="5" customWidth="1"/>
    <col min="2861" max="2861" width="6.33203125" customWidth="1"/>
    <col min="2865" max="2865" width="5.5" customWidth="1"/>
    <col min="2867" max="2867" width="5.6640625" customWidth="1"/>
    <col min="3073" max="3073" width="2" customWidth="1"/>
    <col min="3074" max="3074" width="7" customWidth="1"/>
    <col min="3077" max="3077" width="5" customWidth="1"/>
    <col min="3078" max="3078" width="6.33203125" customWidth="1"/>
    <col min="3082" max="3082" width="5.5" customWidth="1"/>
    <col min="3084" max="3084" width="5.6640625" customWidth="1"/>
    <col min="3086" max="3086" width="2" customWidth="1"/>
    <col min="3087" max="3087" width="7" customWidth="1"/>
    <col min="3090" max="3090" width="5" customWidth="1"/>
    <col min="3091" max="3091" width="6.33203125" customWidth="1"/>
    <col min="3095" max="3095" width="5.5" customWidth="1"/>
    <col min="3097" max="3097" width="5.6640625" customWidth="1"/>
    <col min="3099" max="3099" width="2" customWidth="1"/>
    <col min="3100" max="3100" width="7" customWidth="1"/>
    <col min="3103" max="3103" width="5" customWidth="1"/>
    <col min="3104" max="3104" width="6.33203125" customWidth="1"/>
    <col min="3108" max="3108" width="5.5" customWidth="1"/>
    <col min="3110" max="3110" width="5.6640625" customWidth="1"/>
    <col min="3112" max="3112" width="2" customWidth="1"/>
    <col min="3113" max="3113" width="7" customWidth="1"/>
    <col min="3116" max="3116" width="5" customWidth="1"/>
    <col min="3117" max="3117" width="6.33203125" customWidth="1"/>
    <col min="3121" max="3121" width="5.5" customWidth="1"/>
    <col min="3123" max="3123" width="5.6640625" customWidth="1"/>
    <col min="3329" max="3329" width="2" customWidth="1"/>
    <col min="3330" max="3330" width="7" customWidth="1"/>
    <col min="3333" max="3333" width="5" customWidth="1"/>
    <col min="3334" max="3334" width="6.33203125" customWidth="1"/>
    <col min="3338" max="3338" width="5.5" customWidth="1"/>
    <col min="3340" max="3340" width="5.6640625" customWidth="1"/>
    <col min="3342" max="3342" width="2" customWidth="1"/>
    <col min="3343" max="3343" width="7" customWidth="1"/>
    <col min="3346" max="3346" width="5" customWidth="1"/>
    <col min="3347" max="3347" width="6.33203125" customWidth="1"/>
    <col min="3351" max="3351" width="5.5" customWidth="1"/>
    <col min="3353" max="3353" width="5.6640625" customWidth="1"/>
    <col min="3355" max="3355" width="2" customWidth="1"/>
    <col min="3356" max="3356" width="7" customWidth="1"/>
    <col min="3359" max="3359" width="5" customWidth="1"/>
    <col min="3360" max="3360" width="6.33203125" customWidth="1"/>
    <col min="3364" max="3364" width="5.5" customWidth="1"/>
    <col min="3366" max="3366" width="5.6640625" customWidth="1"/>
    <col min="3368" max="3368" width="2" customWidth="1"/>
    <col min="3369" max="3369" width="7" customWidth="1"/>
    <col min="3372" max="3372" width="5" customWidth="1"/>
    <col min="3373" max="3373" width="6.33203125" customWidth="1"/>
    <col min="3377" max="3377" width="5.5" customWidth="1"/>
    <col min="3379" max="3379" width="5.6640625" customWidth="1"/>
    <col min="3585" max="3585" width="2" customWidth="1"/>
    <col min="3586" max="3586" width="7" customWidth="1"/>
    <col min="3589" max="3589" width="5" customWidth="1"/>
    <col min="3590" max="3590" width="6.33203125" customWidth="1"/>
    <col min="3594" max="3594" width="5.5" customWidth="1"/>
    <col min="3596" max="3596" width="5.6640625" customWidth="1"/>
    <col min="3598" max="3598" width="2" customWidth="1"/>
    <col min="3599" max="3599" width="7" customWidth="1"/>
    <col min="3602" max="3602" width="5" customWidth="1"/>
    <col min="3603" max="3603" width="6.33203125" customWidth="1"/>
    <col min="3607" max="3607" width="5.5" customWidth="1"/>
    <col min="3609" max="3609" width="5.6640625" customWidth="1"/>
    <col min="3611" max="3611" width="2" customWidth="1"/>
    <col min="3612" max="3612" width="7" customWidth="1"/>
    <col min="3615" max="3615" width="5" customWidth="1"/>
    <col min="3616" max="3616" width="6.33203125" customWidth="1"/>
    <col min="3620" max="3620" width="5.5" customWidth="1"/>
    <col min="3622" max="3622" width="5.6640625" customWidth="1"/>
    <col min="3624" max="3624" width="2" customWidth="1"/>
    <col min="3625" max="3625" width="7" customWidth="1"/>
    <col min="3628" max="3628" width="5" customWidth="1"/>
    <col min="3629" max="3629" width="6.33203125" customWidth="1"/>
    <col min="3633" max="3633" width="5.5" customWidth="1"/>
    <col min="3635" max="3635" width="5.6640625" customWidth="1"/>
    <col min="3841" max="3841" width="2" customWidth="1"/>
    <col min="3842" max="3842" width="7" customWidth="1"/>
    <col min="3845" max="3845" width="5" customWidth="1"/>
    <col min="3846" max="3846" width="6.33203125" customWidth="1"/>
    <col min="3850" max="3850" width="5.5" customWidth="1"/>
    <col min="3852" max="3852" width="5.6640625" customWidth="1"/>
    <col min="3854" max="3854" width="2" customWidth="1"/>
    <col min="3855" max="3855" width="7" customWidth="1"/>
    <col min="3858" max="3858" width="5" customWidth="1"/>
    <col min="3859" max="3859" width="6.33203125" customWidth="1"/>
    <col min="3863" max="3863" width="5.5" customWidth="1"/>
    <col min="3865" max="3865" width="5.6640625" customWidth="1"/>
    <col min="3867" max="3867" width="2" customWidth="1"/>
    <col min="3868" max="3868" width="7" customWidth="1"/>
    <col min="3871" max="3871" width="5" customWidth="1"/>
    <col min="3872" max="3872" width="6.33203125" customWidth="1"/>
    <col min="3876" max="3876" width="5.5" customWidth="1"/>
    <col min="3878" max="3878" width="5.6640625" customWidth="1"/>
    <col min="3880" max="3880" width="2" customWidth="1"/>
    <col min="3881" max="3881" width="7" customWidth="1"/>
    <col min="3884" max="3884" width="5" customWidth="1"/>
    <col min="3885" max="3885" width="6.33203125" customWidth="1"/>
    <col min="3889" max="3889" width="5.5" customWidth="1"/>
    <col min="3891" max="3891" width="5.6640625" customWidth="1"/>
    <col min="4097" max="4097" width="2" customWidth="1"/>
    <col min="4098" max="4098" width="7" customWidth="1"/>
    <col min="4101" max="4101" width="5" customWidth="1"/>
    <col min="4102" max="4102" width="6.33203125" customWidth="1"/>
    <col min="4106" max="4106" width="5.5" customWidth="1"/>
    <col min="4108" max="4108" width="5.6640625" customWidth="1"/>
    <col min="4110" max="4110" width="2" customWidth="1"/>
    <col min="4111" max="4111" width="7" customWidth="1"/>
    <col min="4114" max="4114" width="5" customWidth="1"/>
    <col min="4115" max="4115" width="6.33203125" customWidth="1"/>
    <col min="4119" max="4119" width="5.5" customWidth="1"/>
    <col min="4121" max="4121" width="5.6640625" customWidth="1"/>
    <col min="4123" max="4123" width="2" customWidth="1"/>
    <col min="4124" max="4124" width="7" customWidth="1"/>
    <col min="4127" max="4127" width="5" customWidth="1"/>
    <col min="4128" max="4128" width="6.33203125" customWidth="1"/>
    <col min="4132" max="4132" width="5.5" customWidth="1"/>
    <col min="4134" max="4134" width="5.6640625" customWidth="1"/>
    <col min="4136" max="4136" width="2" customWidth="1"/>
    <col min="4137" max="4137" width="7" customWidth="1"/>
    <col min="4140" max="4140" width="5" customWidth="1"/>
    <col min="4141" max="4141" width="6.33203125" customWidth="1"/>
    <col min="4145" max="4145" width="5.5" customWidth="1"/>
    <col min="4147" max="4147" width="5.6640625" customWidth="1"/>
    <col min="4353" max="4353" width="2" customWidth="1"/>
    <col min="4354" max="4354" width="7" customWidth="1"/>
    <col min="4357" max="4357" width="5" customWidth="1"/>
    <col min="4358" max="4358" width="6.33203125" customWidth="1"/>
    <col min="4362" max="4362" width="5.5" customWidth="1"/>
    <col min="4364" max="4364" width="5.6640625" customWidth="1"/>
    <col min="4366" max="4366" width="2" customWidth="1"/>
    <col min="4367" max="4367" width="7" customWidth="1"/>
    <col min="4370" max="4370" width="5" customWidth="1"/>
    <col min="4371" max="4371" width="6.33203125" customWidth="1"/>
    <col min="4375" max="4375" width="5.5" customWidth="1"/>
    <col min="4377" max="4377" width="5.6640625" customWidth="1"/>
    <col min="4379" max="4379" width="2" customWidth="1"/>
    <col min="4380" max="4380" width="7" customWidth="1"/>
    <col min="4383" max="4383" width="5" customWidth="1"/>
    <col min="4384" max="4384" width="6.33203125" customWidth="1"/>
    <col min="4388" max="4388" width="5.5" customWidth="1"/>
    <col min="4390" max="4390" width="5.6640625" customWidth="1"/>
    <col min="4392" max="4392" width="2" customWidth="1"/>
    <col min="4393" max="4393" width="7" customWidth="1"/>
    <col min="4396" max="4396" width="5" customWidth="1"/>
    <col min="4397" max="4397" width="6.33203125" customWidth="1"/>
    <col min="4401" max="4401" width="5.5" customWidth="1"/>
    <col min="4403" max="4403" width="5.6640625" customWidth="1"/>
    <col min="4609" max="4609" width="2" customWidth="1"/>
    <col min="4610" max="4610" width="7" customWidth="1"/>
    <col min="4613" max="4613" width="5" customWidth="1"/>
    <col min="4614" max="4614" width="6.33203125" customWidth="1"/>
    <col min="4618" max="4618" width="5.5" customWidth="1"/>
    <col min="4620" max="4620" width="5.6640625" customWidth="1"/>
    <col min="4622" max="4622" width="2" customWidth="1"/>
    <col min="4623" max="4623" width="7" customWidth="1"/>
    <col min="4626" max="4626" width="5" customWidth="1"/>
    <col min="4627" max="4627" width="6.33203125" customWidth="1"/>
    <col min="4631" max="4631" width="5.5" customWidth="1"/>
    <col min="4633" max="4633" width="5.6640625" customWidth="1"/>
    <col min="4635" max="4635" width="2" customWidth="1"/>
    <col min="4636" max="4636" width="7" customWidth="1"/>
    <col min="4639" max="4639" width="5" customWidth="1"/>
    <col min="4640" max="4640" width="6.33203125" customWidth="1"/>
    <col min="4644" max="4644" width="5.5" customWidth="1"/>
    <col min="4646" max="4646" width="5.6640625" customWidth="1"/>
    <col min="4648" max="4648" width="2" customWidth="1"/>
    <col min="4649" max="4649" width="7" customWidth="1"/>
    <col min="4652" max="4652" width="5" customWidth="1"/>
    <col min="4653" max="4653" width="6.33203125" customWidth="1"/>
    <col min="4657" max="4657" width="5.5" customWidth="1"/>
    <col min="4659" max="4659" width="5.6640625" customWidth="1"/>
    <col min="4865" max="4865" width="2" customWidth="1"/>
    <col min="4866" max="4866" width="7" customWidth="1"/>
    <col min="4869" max="4869" width="5" customWidth="1"/>
    <col min="4870" max="4870" width="6.33203125" customWidth="1"/>
    <col min="4874" max="4874" width="5.5" customWidth="1"/>
    <col min="4876" max="4876" width="5.6640625" customWidth="1"/>
    <col min="4878" max="4878" width="2" customWidth="1"/>
    <col min="4879" max="4879" width="7" customWidth="1"/>
    <col min="4882" max="4882" width="5" customWidth="1"/>
    <col min="4883" max="4883" width="6.33203125" customWidth="1"/>
    <col min="4887" max="4887" width="5.5" customWidth="1"/>
    <col min="4889" max="4889" width="5.6640625" customWidth="1"/>
    <col min="4891" max="4891" width="2" customWidth="1"/>
    <col min="4892" max="4892" width="7" customWidth="1"/>
    <col min="4895" max="4895" width="5" customWidth="1"/>
    <col min="4896" max="4896" width="6.33203125" customWidth="1"/>
    <col min="4900" max="4900" width="5.5" customWidth="1"/>
    <col min="4902" max="4902" width="5.6640625" customWidth="1"/>
    <col min="4904" max="4904" width="2" customWidth="1"/>
    <col min="4905" max="4905" width="7" customWidth="1"/>
    <col min="4908" max="4908" width="5" customWidth="1"/>
    <col min="4909" max="4909" width="6.33203125" customWidth="1"/>
    <col min="4913" max="4913" width="5.5" customWidth="1"/>
    <col min="4915" max="4915" width="5.6640625" customWidth="1"/>
    <col min="5121" max="5121" width="2" customWidth="1"/>
    <col min="5122" max="5122" width="7" customWidth="1"/>
    <col min="5125" max="5125" width="5" customWidth="1"/>
    <col min="5126" max="5126" width="6.33203125" customWidth="1"/>
    <col min="5130" max="5130" width="5.5" customWidth="1"/>
    <col min="5132" max="5132" width="5.6640625" customWidth="1"/>
    <col min="5134" max="5134" width="2" customWidth="1"/>
    <col min="5135" max="5135" width="7" customWidth="1"/>
    <col min="5138" max="5138" width="5" customWidth="1"/>
    <col min="5139" max="5139" width="6.33203125" customWidth="1"/>
    <col min="5143" max="5143" width="5.5" customWidth="1"/>
    <col min="5145" max="5145" width="5.6640625" customWidth="1"/>
    <col min="5147" max="5147" width="2" customWidth="1"/>
    <col min="5148" max="5148" width="7" customWidth="1"/>
    <col min="5151" max="5151" width="5" customWidth="1"/>
    <col min="5152" max="5152" width="6.33203125" customWidth="1"/>
    <col min="5156" max="5156" width="5.5" customWidth="1"/>
    <col min="5158" max="5158" width="5.6640625" customWidth="1"/>
    <col min="5160" max="5160" width="2" customWidth="1"/>
    <col min="5161" max="5161" width="7" customWidth="1"/>
    <col min="5164" max="5164" width="5" customWidth="1"/>
    <col min="5165" max="5165" width="6.33203125" customWidth="1"/>
    <col min="5169" max="5169" width="5.5" customWidth="1"/>
    <col min="5171" max="5171" width="5.6640625" customWidth="1"/>
    <col min="5377" max="5377" width="2" customWidth="1"/>
    <col min="5378" max="5378" width="7" customWidth="1"/>
    <col min="5381" max="5381" width="5" customWidth="1"/>
    <col min="5382" max="5382" width="6.33203125" customWidth="1"/>
    <col min="5386" max="5386" width="5.5" customWidth="1"/>
    <col min="5388" max="5388" width="5.6640625" customWidth="1"/>
    <col min="5390" max="5390" width="2" customWidth="1"/>
    <col min="5391" max="5391" width="7" customWidth="1"/>
    <col min="5394" max="5394" width="5" customWidth="1"/>
    <col min="5395" max="5395" width="6.33203125" customWidth="1"/>
    <col min="5399" max="5399" width="5.5" customWidth="1"/>
    <col min="5401" max="5401" width="5.6640625" customWidth="1"/>
    <col min="5403" max="5403" width="2" customWidth="1"/>
    <col min="5404" max="5404" width="7" customWidth="1"/>
    <col min="5407" max="5407" width="5" customWidth="1"/>
    <col min="5408" max="5408" width="6.33203125" customWidth="1"/>
    <col min="5412" max="5412" width="5.5" customWidth="1"/>
    <col min="5414" max="5414" width="5.6640625" customWidth="1"/>
    <col min="5416" max="5416" width="2" customWidth="1"/>
    <col min="5417" max="5417" width="7" customWidth="1"/>
    <col min="5420" max="5420" width="5" customWidth="1"/>
    <col min="5421" max="5421" width="6.33203125" customWidth="1"/>
    <col min="5425" max="5425" width="5.5" customWidth="1"/>
    <col min="5427" max="5427" width="5.6640625" customWidth="1"/>
    <col min="5633" max="5633" width="2" customWidth="1"/>
    <col min="5634" max="5634" width="7" customWidth="1"/>
    <col min="5637" max="5637" width="5" customWidth="1"/>
    <col min="5638" max="5638" width="6.33203125" customWidth="1"/>
    <col min="5642" max="5642" width="5.5" customWidth="1"/>
    <col min="5644" max="5644" width="5.6640625" customWidth="1"/>
    <col min="5646" max="5646" width="2" customWidth="1"/>
    <col min="5647" max="5647" width="7" customWidth="1"/>
    <col min="5650" max="5650" width="5" customWidth="1"/>
    <col min="5651" max="5651" width="6.33203125" customWidth="1"/>
    <col min="5655" max="5655" width="5.5" customWidth="1"/>
    <col min="5657" max="5657" width="5.6640625" customWidth="1"/>
    <col min="5659" max="5659" width="2" customWidth="1"/>
    <col min="5660" max="5660" width="7" customWidth="1"/>
    <col min="5663" max="5663" width="5" customWidth="1"/>
    <col min="5664" max="5664" width="6.33203125" customWidth="1"/>
    <col min="5668" max="5668" width="5.5" customWidth="1"/>
    <col min="5670" max="5670" width="5.6640625" customWidth="1"/>
    <col min="5672" max="5672" width="2" customWidth="1"/>
    <col min="5673" max="5673" width="7" customWidth="1"/>
    <col min="5676" max="5676" width="5" customWidth="1"/>
    <col min="5677" max="5677" width="6.33203125" customWidth="1"/>
    <col min="5681" max="5681" width="5.5" customWidth="1"/>
    <col min="5683" max="5683" width="5.6640625" customWidth="1"/>
    <col min="5889" max="5889" width="2" customWidth="1"/>
    <col min="5890" max="5890" width="7" customWidth="1"/>
    <col min="5893" max="5893" width="5" customWidth="1"/>
    <col min="5894" max="5894" width="6.33203125" customWidth="1"/>
    <col min="5898" max="5898" width="5.5" customWidth="1"/>
    <col min="5900" max="5900" width="5.6640625" customWidth="1"/>
    <col min="5902" max="5902" width="2" customWidth="1"/>
    <col min="5903" max="5903" width="7" customWidth="1"/>
    <col min="5906" max="5906" width="5" customWidth="1"/>
    <col min="5907" max="5907" width="6.33203125" customWidth="1"/>
    <col min="5911" max="5911" width="5.5" customWidth="1"/>
    <col min="5913" max="5913" width="5.6640625" customWidth="1"/>
    <col min="5915" max="5915" width="2" customWidth="1"/>
    <col min="5916" max="5916" width="7" customWidth="1"/>
    <col min="5919" max="5919" width="5" customWidth="1"/>
    <col min="5920" max="5920" width="6.33203125" customWidth="1"/>
    <col min="5924" max="5924" width="5.5" customWidth="1"/>
    <col min="5926" max="5926" width="5.6640625" customWidth="1"/>
    <col min="5928" max="5928" width="2" customWidth="1"/>
    <col min="5929" max="5929" width="7" customWidth="1"/>
    <col min="5932" max="5932" width="5" customWidth="1"/>
    <col min="5933" max="5933" width="6.33203125" customWidth="1"/>
    <col min="5937" max="5937" width="5.5" customWidth="1"/>
    <col min="5939" max="5939" width="5.6640625" customWidth="1"/>
    <col min="6145" max="6145" width="2" customWidth="1"/>
    <col min="6146" max="6146" width="7" customWidth="1"/>
    <col min="6149" max="6149" width="5" customWidth="1"/>
    <col min="6150" max="6150" width="6.33203125" customWidth="1"/>
    <col min="6154" max="6154" width="5.5" customWidth="1"/>
    <col min="6156" max="6156" width="5.6640625" customWidth="1"/>
    <col min="6158" max="6158" width="2" customWidth="1"/>
    <col min="6159" max="6159" width="7" customWidth="1"/>
    <col min="6162" max="6162" width="5" customWidth="1"/>
    <col min="6163" max="6163" width="6.33203125" customWidth="1"/>
    <col min="6167" max="6167" width="5.5" customWidth="1"/>
    <col min="6169" max="6169" width="5.6640625" customWidth="1"/>
    <col min="6171" max="6171" width="2" customWidth="1"/>
    <col min="6172" max="6172" width="7" customWidth="1"/>
    <col min="6175" max="6175" width="5" customWidth="1"/>
    <col min="6176" max="6176" width="6.33203125" customWidth="1"/>
    <col min="6180" max="6180" width="5.5" customWidth="1"/>
    <col min="6182" max="6182" width="5.6640625" customWidth="1"/>
    <col min="6184" max="6184" width="2" customWidth="1"/>
    <col min="6185" max="6185" width="7" customWidth="1"/>
    <col min="6188" max="6188" width="5" customWidth="1"/>
    <col min="6189" max="6189" width="6.33203125" customWidth="1"/>
    <col min="6193" max="6193" width="5.5" customWidth="1"/>
    <col min="6195" max="6195" width="5.6640625" customWidth="1"/>
    <col min="6401" max="6401" width="2" customWidth="1"/>
    <col min="6402" max="6402" width="7" customWidth="1"/>
    <col min="6405" max="6405" width="5" customWidth="1"/>
    <col min="6406" max="6406" width="6.33203125" customWidth="1"/>
    <col min="6410" max="6410" width="5.5" customWidth="1"/>
    <col min="6412" max="6412" width="5.6640625" customWidth="1"/>
    <col min="6414" max="6414" width="2" customWidth="1"/>
    <col min="6415" max="6415" width="7" customWidth="1"/>
    <col min="6418" max="6418" width="5" customWidth="1"/>
    <col min="6419" max="6419" width="6.33203125" customWidth="1"/>
    <col min="6423" max="6423" width="5.5" customWidth="1"/>
    <col min="6425" max="6425" width="5.6640625" customWidth="1"/>
    <col min="6427" max="6427" width="2" customWidth="1"/>
    <col min="6428" max="6428" width="7" customWidth="1"/>
    <col min="6431" max="6431" width="5" customWidth="1"/>
    <col min="6432" max="6432" width="6.33203125" customWidth="1"/>
    <col min="6436" max="6436" width="5.5" customWidth="1"/>
    <col min="6438" max="6438" width="5.6640625" customWidth="1"/>
    <col min="6440" max="6440" width="2" customWidth="1"/>
    <col min="6441" max="6441" width="7" customWidth="1"/>
    <col min="6444" max="6444" width="5" customWidth="1"/>
    <col min="6445" max="6445" width="6.33203125" customWidth="1"/>
    <col min="6449" max="6449" width="5.5" customWidth="1"/>
    <col min="6451" max="6451" width="5.6640625" customWidth="1"/>
    <col min="6657" max="6657" width="2" customWidth="1"/>
    <col min="6658" max="6658" width="7" customWidth="1"/>
    <col min="6661" max="6661" width="5" customWidth="1"/>
    <col min="6662" max="6662" width="6.33203125" customWidth="1"/>
    <col min="6666" max="6666" width="5.5" customWidth="1"/>
    <col min="6668" max="6668" width="5.6640625" customWidth="1"/>
    <col min="6670" max="6670" width="2" customWidth="1"/>
    <col min="6671" max="6671" width="7" customWidth="1"/>
    <col min="6674" max="6674" width="5" customWidth="1"/>
    <col min="6675" max="6675" width="6.33203125" customWidth="1"/>
    <col min="6679" max="6679" width="5.5" customWidth="1"/>
    <col min="6681" max="6681" width="5.6640625" customWidth="1"/>
    <col min="6683" max="6683" width="2" customWidth="1"/>
    <col min="6684" max="6684" width="7" customWidth="1"/>
    <col min="6687" max="6687" width="5" customWidth="1"/>
    <col min="6688" max="6688" width="6.33203125" customWidth="1"/>
    <col min="6692" max="6692" width="5.5" customWidth="1"/>
    <col min="6694" max="6694" width="5.6640625" customWidth="1"/>
    <col min="6696" max="6696" width="2" customWidth="1"/>
    <col min="6697" max="6697" width="7" customWidth="1"/>
    <col min="6700" max="6700" width="5" customWidth="1"/>
    <col min="6701" max="6701" width="6.33203125" customWidth="1"/>
    <col min="6705" max="6705" width="5.5" customWidth="1"/>
    <col min="6707" max="6707" width="5.6640625" customWidth="1"/>
    <col min="6913" max="6913" width="2" customWidth="1"/>
    <col min="6914" max="6914" width="7" customWidth="1"/>
    <col min="6917" max="6917" width="5" customWidth="1"/>
    <col min="6918" max="6918" width="6.33203125" customWidth="1"/>
    <col min="6922" max="6922" width="5.5" customWidth="1"/>
    <col min="6924" max="6924" width="5.6640625" customWidth="1"/>
    <col min="6926" max="6926" width="2" customWidth="1"/>
    <col min="6927" max="6927" width="7" customWidth="1"/>
    <col min="6930" max="6930" width="5" customWidth="1"/>
    <col min="6931" max="6931" width="6.33203125" customWidth="1"/>
    <col min="6935" max="6935" width="5.5" customWidth="1"/>
    <col min="6937" max="6937" width="5.6640625" customWidth="1"/>
    <col min="6939" max="6939" width="2" customWidth="1"/>
    <col min="6940" max="6940" width="7" customWidth="1"/>
    <col min="6943" max="6943" width="5" customWidth="1"/>
    <col min="6944" max="6944" width="6.33203125" customWidth="1"/>
    <col min="6948" max="6948" width="5.5" customWidth="1"/>
    <col min="6950" max="6950" width="5.6640625" customWidth="1"/>
    <col min="6952" max="6952" width="2" customWidth="1"/>
    <col min="6953" max="6953" width="7" customWidth="1"/>
    <col min="6956" max="6956" width="5" customWidth="1"/>
    <col min="6957" max="6957" width="6.33203125" customWidth="1"/>
    <col min="6961" max="6961" width="5.5" customWidth="1"/>
    <col min="6963" max="6963" width="5.6640625" customWidth="1"/>
    <col min="7169" max="7169" width="2" customWidth="1"/>
    <col min="7170" max="7170" width="7" customWidth="1"/>
    <col min="7173" max="7173" width="5" customWidth="1"/>
    <col min="7174" max="7174" width="6.33203125" customWidth="1"/>
    <col min="7178" max="7178" width="5.5" customWidth="1"/>
    <col min="7180" max="7180" width="5.6640625" customWidth="1"/>
    <col min="7182" max="7182" width="2" customWidth="1"/>
    <col min="7183" max="7183" width="7" customWidth="1"/>
    <col min="7186" max="7186" width="5" customWidth="1"/>
    <col min="7187" max="7187" width="6.33203125" customWidth="1"/>
    <col min="7191" max="7191" width="5.5" customWidth="1"/>
    <col min="7193" max="7193" width="5.6640625" customWidth="1"/>
    <col min="7195" max="7195" width="2" customWidth="1"/>
    <col min="7196" max="7196" width="7" customWidth="1"/>
    <col min="7199" max="7199" width="5" customWidth="1"/>
    <col min="7200" max="7200" width="6.33203125" customWidth="1"/>
    <col min="7204" max="7204" width="5.5" customWidth="1"/>
    <col min="7206" max="7206" width="5.6640625" customWidth="1"/>
    <col min="7208" max="7208" width="2" customWidth="1"/>
    <col min="7209" max="7209" width="7" customWidth="1"/>
    <col min="7212" max="7212" width="5" customWidth="1"/>
    <col min="7213" max="7213" width="6.33203125" customWidth="1"/>
    <col min="7217" max="7217" width="5.5" customWidth="1"/>
    <col min="7219" max="7219" width="5.6640625" customWidth="1"/>
    <col min="7425" max="7425" width="2" customWidth="1"/>
    <col min="7426" max="7426" width="7" customWidth="1"/>
    <col min="7429" max="7429" width="5" customWidth="1"/>
    <col min="7430" max="7430" width="6.33203125" customWidth="1"/>
    <col min="7434" max="7434" width="5.5" customWidth="1"/>
    <col min="7436" max="7436" width="5.6640625" customWidth="1"/>
    <col min="7438" max="7438" width="2" customWidth="1"/>
    <col min="7439" max="7439" width="7" customWidth="1"/>
    <col min="7442" max="7442" width="5" customWidth="1"/>
    <col min="7443" max="7443" width="6.33203125" customWidth="1"/>
    <col min="7447" max="7447" width="5.5" customWidth="1"/>
    <col min="7449" max="7449" width="5.6640625" customWidth="1"/>
    <col min="7451" max="7451" width="2" customWidth="1"/>
    <col min="7452" max="7452" width="7" customWidth="1"/>
    <col min="7455" max="7455" width="5" customWidth="1"/>
    <col min="7456" max="7456" width="6.33203125" customWidth="1"/>
    <col min="7460" max="7460" width="5.5" customWidth="1"/>
    <col min="7462" max="7462" width="5.6640625" customWidth="1"/>
    <col min="7464" max="7464" width="2" customWidth="1"/>
    <col min="7465" max="7465" width="7" customWidth="1"/>
    <col min="7468" max="7468" width="5" customWidth="1"/>
    <col min="7469" max="7469" width="6.33203125" customWidth="1"/>
    <col min="7473" max="7473" width="5.5" customWidth="1"/>
    <col min="7475" max="7475" width="5.6640625" customWidth="1"/>
    <col min="7681" max="7681" width="2" customWidth="1"/>
    <col min="7682" max="7682" width="7" customWidth="1"/>
    <col min="7685" max="7685" width="5" customWidth="1"/>
    <col min="7686" max="7686" width="6.33203125" customWidth="1"/>
    <col min="7690" max="7690" width="5.5" customWidth="1"/>
    <col min="7692" max="7692" width="5.6640625" customWidth="1"/>
    <col min="7694" max="7694" width="2" customWidth="1"/>
    <col min="7695" max="7695" width="7" customWidth="1"/>
    <col min="7698" max="7698" width="5" customWidth="1"/>
    <col min="7699" max="7699" width="6.33203125" customWidth="1"/>
    <col min="7703" max="7703" width="5.5" customWidth="1"/>
    <col min="7705" max="7705" width="5.6640625" customWidth="1"/>
    <col min="7707" max="7707" width="2" customWidth="1"/>
    <col min="7708" max="7708" width="7" customWidth="1"/>
    <col min="7711" max="7711" width="5" customWidth="1"/>
    <col min="7712" max="7712" width="6.33203125" customWidth="1"/>
    <col min="7716" max="7716" width="5.5" customWidth="1"/>
    <col min="7718" max="7718" width="5.6640625" customWidth="1"/>
    <col min="7720" max="7720" width="2" customWidth="1"/>
    <col min="7721" max="7721" width="7" customWidth="1"/>
    <col min="7724" max="7724" width="5" customWidth="1"/>
    <col min="7725" max="7725" width="6.33203125" customWidth="1"/>
    <col min="7729" max="7729" width="5.5" customWidth="1"/>
    <col min="7731" max="7731" width="5.6640625" customWidth="1"/>
    <col min="7937" max="7937" width="2" customWidth="1"/>
    <col min="7938" max="7938" width="7" customWidth="1"/>
    <col min="7941" max="7941" width="5" customWidth="1"/>
    <col min="7942" max="7942" width="6.33203125" customWidth="1"/>
    <col min="7946" max="7946" width="5.5" customWidth="1"/>
    <col min="7948" max="7948" width="5.6640625" customWidth="1"/>
    <col min="7950" max="7950" width="2" customWidth="1"/>
    <col min="7951" max="7951" width="7" customWidth="1"/>
    <col min="7954" max="7954" width="5" customWidth="1"/>
    <col min="7955" max="7955" width="6.33203125" customWidth="1"/>
    <col min="7959" max="7959" width="5.5" customWidth="1"/>
    <col min="7961" max="7961" width="5.6640625" customWidth="1"/>
    <col min="7963" max="7963" width="2" customWidth="1"/>
    <col min="7964" max="7964" width="7" customWidth="1"/>
    <col min="7967" max="7967" width="5" customWidth="1"/>
    <col min="7968" max="7968" width="6.33203125" customWidth="1"/>
    <col min="7972" max="7972" width="5.5" customWidth="1"/>
    <col min="7974" max="7974" width="5.6640625" customWidth="1"/>
    <col min="7976" max="7976" width="2" customWidth="1"/>
    <col min="7977" max="7977" width="7" customWidth="1"/>
    <col min="7980" max="7980" width="5" customWidth="1"/>
    <col min="7981" max="7981" width="6.33203125" customWidth="1"/>
    <col min="7985" max="7985" width="5.5" customWidth="1"/>
    <col min="7987" max="7987" width="5.6640625" customWidth="1"/>
    <col min="8193" max="8193" width="2" customWidth="1"/>
    <col min="8194" max="8194" width="7" customWidth="1"/>
    <col min="8197" max="8197" width="5" customWidth="1"/>
    <col min="8198" max="8198" width="6.33203125" customWidth="1"/>
    <col min="8202" max="8202" width="5.5" customWidth="1"/>
    <col min="8204" max="8204" width="5.6640625" customWidth="1"/>
    <col min="8206" max="8206" width="2" customWidth="1"/>
    <col min="8207" max="8207" width="7" customWidth="1"/>
    <col min="8210" max="8210" width="5" customWidth="1"/>
    <col min="8211" max="8211" width="6.33203125" customWidth="1"/>
    <col min="8215" max="8215" width="5.5" customWidth="1"/>
    <col min="8217" max="8217" width="5.6640625" customWidth="1"/>
    <col min="8219" max="8219" width="2" customWidth="1"/>
    <col min="8220" max="8220" width="7" customWidth="1"/>
    <col min="8223" max="8223" width="5" customWidth="1"/>
    <col min="8224" max="8224" width="6.33203125" customWidth="1"/>
    <col min="8228" max="8228" width="5.5" customWidth="1"/>
    <col min="8230" max="8230" width="5.6640625" customWidth="1"/>
    <col min="8232" max="8232" width="2" customWidth="1"/>
    <col min="8233" max="8233" width="7" customWidth="1"/>
    <col min="8236" max="8236" width="5" customWidth="1"/>
    <col min="8237" max="8237" width="6.33203125" customWidth="1"/>
    <col min="8241" max="8241" width="5.5" customWidth="1"/>
    <col min="8243" max="8243" width="5.6640625" customWidth="1"/>
    <col min="8449" max="8449" width="2" customWidth="1"/>
    <col min="8450" max="8450" width="7" customWidth="1"/>
    <col min="8453" max="8453" width="5" customWidth="1"/>
    <col min="8454" max="8454" width="6.33203125" customWidth="1"/>
    <col min="8458" max="8458" width="5.5" customWidth="1"/>
    <col min="8460" max="8460" width="5.6640625" customWidth="1"/>
    <col min="8462" max="8462" width="2" customWidth="1"/>
    <col min="8463" max="8463" width="7" customWidth="1"/>
    <col min="8466" max="8466" width="5" customWidth="1"/>
    <col min="8467" max="8467" width="6.33203125" customWidth="1"/>
    <col min="8471" max="8471" width="5.5" customWidth="1"/>
    <col min="8473" max="8473" width="5.6640625" customWidth="1"/>
    <col min="8475" max="8475" width="2" customWidth="1"/>
    <col min="8476" max="8476" width="7" customWidth="1"/>
    <col min="8479" max="8479" width="5" customWidth="1"/>
    <col min="8480" max="8480" width="6.33203125" customWidth="1"/>
    <col min="8484" max="8484" width="5.5" customWidth="1"/>
    <col min="8486" max="8486" width="5.6640625" customWidth="1"/>
    <col min="8488" max="8488" width="2" customWidth="1"/>
    <col min="8489" max="8489" width="7" customWidth="1"/>
    <col min="8492" max="8492" width="5" customWidth="1"/>
    <col min="8493" max="8493" width="6.33203125" customWidth="1"/>
    <col min="8497" max="8497" width="5.5" customWidth="1"/>
    <col min="8499" max="8499" width="5.6640625" customWidth="1"/>
    <col min="8705" max="8705" width="2" customWidth="1"/>
    <col min="8706" max="8706" width="7" customWidth="1"/>
    <col min="8709" max="8709" width="5" customWidth="1"/>
    <col min="8710" max="8710" width="6.33203125" customWidth="1"/>
    <col min="8714" max="8714" width="5.5" customWidth="1"/>
    <col min="8716" max="8716" width="5.6640625" customWidth="1"/>
    <col min="8718" max="8718" width="2" customWidth="1"/>
    <col min="8719" max="8719" width="7" customWidth="1"/>
    <col min="8722" max="8722" width="5" customWidth="1"/>
    <col min="8723" max="8723" width="6.33203125" customWidth="1"/>
    <col min="8727" max="8727" width="5.5" customWidth="1"/>
    <col min="8729" max="8729" width="5.6640625" customWidth="1"/>
    <col min="8731" max="8731" width="2" customWidth="1"/>
    <col min="8732" max="8732" width="7" customWidth="1"/>
    <col min="8735" max="8735" width="5" customWidth="1"/>
    <col min="8736" max="8736" width="6.33203125" customWidth="1"/>
    <col min="8740" max="8740" width="5.5" customWidth="1"/>
    <col min="8742" max="8742" width="5.6640625" customWidth="1"/>
    <col min="8744" max="8744" width="2" customWidth="1"/>
    <col min="8745" max="8745" width="7" customWidth="1"/>
    <col min="8748" max="8748" width="5" customWidth="1"/>
    <col min="8749" max="8749" width="6.33203125" customWidth="1"/>
    <col min="8753" max="8753" width="5.5" customWidth="1"/>
    <col min="8755" max="8755" width="5.6640625" customWidth="1"/>
    <col min="8961" max="8961" width="2" customWidth="1"/>
    <col min="8962" max="8962" width="7" customWidth="1"/>
    <col min="8965" max="8965" width="5" customWidth="1"/>
    <col min="8966" max="8966" width="6.33203125" customWidth="1"/>
    <col min="8970" max="8970" width="5.5" customWidth="1"/>
    <col min="8972" max="8972" width="5.6640625" customWidth="1"/>
    <col min="8974" max="8974" width="2" customWidth="1"/>
    <col min="8975" max="8975" width="7" customWidth="1"/>
    <col min="8978" max="8978" width="5" customWidth="1"/>
    <col min="8979" max="8979" width="6.33203125" customWidth="1"/>
    <col min="8983" max="8983" width="5.5" customWidth="1"/>
    <col min="8985" max="8985" width="5.6640625" customWidth="1"/>
    <col min="8987" max="8987" width="2" customWidth="1"/>
    <col min="8988" max="8988" width="7" customWidth="1"/>
    <col min="8991" max="8991" width="5" customWidth="1"/>
    <col min="8992" max="8992" width="6.33203125" customWidth="1"/>
    <col min="8996" max="8996" width="5.5" customWidth="1"/>
    <col min="8998" max="8998" width="5.6640625" customWidth="1"/>
    <col min="9000" max="9000" width="2" customWidth="1"/>
    <col min="9001" max="9001" width="7" customWidth="1"/>
    <col min="9004" max="9004" width="5" customWidth="1"/>
    <col min="9005" max="9005" width="6.33203125" customWidth="1"/>
    <col min="9009" max="9009" width="5.5" customWidth="1"/>
    <col min="9011" max="9011" width="5.6640625" customWidth="1"/>
    <col min="9217" max="9217" width="2" customWidth="1"/>
    <col min="9218" max="9218" width="7" customWidth="1"/>
    <col min="9221" max="9221" width="5" customWidth="1"/>
    <col min="9222" max="9222" width="6.33203125" customWidth="1"/>
    <col min="9226" max="9226" width="5.5" customWidth="1"/>
    <col min="9228" max="9228" width="5.6640625" customWidth="1"/>
    <col min="9230" max="9230" width="2" customWidth="1"/>
    <col min="9231" max="9231" width="7" customWidth="1"/>
    <col min="9234" max="9234" width="5" customWidth="1"/>
    <col min="9235" max="9235" width="6.33203125" customWidth="1"/>
    <col min="9239" max="9239" width="5.5" customWidth="1"/>
    <col min="9241" max="9241" width="5.6640625" customWidth="1"/>
    <col min="9243" max="9243" width="2" customWidth="1"/>
    <col min="9244" max="9244" width="7" customWidth="1"/>
    <col min="9247" max="9247" width="5" customWidth="1"/>
    <col min="9248" max="9248" width="6.33203125" customWidth="1"/>
    <col min="9252" max="9252" width="5.5" customWidth="1"/>
    <col min="9254" max="9254" width="5.6640625" customWidth="1"/>
    <col min="9256" max="9256" width="2" customWidth="1"/>
    <col min="9257" max="9257" width="7" customWidth="1"/>
    <col min="9260" max="9260" width="5" customWidth="1"/>
    <col min="9261" max="9261" width="6.33203125" customWidth="1"/>
    <col min="9265" max="9265" width="5.5" customWidth="1"/>
    <col min="9267" max="9267" width="5.6640625" customWidth="1"/>
    <col min="9473" max="9473" width="2" customWidth="1"/>
    <col min="9474" max="9474" width="7" customWidth="1"/>
    <col min="9477" max="9477" width="5" customWidth="1"/>
    <col min="9478" max="9478" width="6.33203125" customWidth="1"/>
    <col min="9482" max="9482" width="5.5" customWidth="1"/>
    <col min="9484" max="9484" width="5.6640625" customWidth="1"/>
    <col min="9486" max="9486" width="2" customWidth="1"/>
    <col min="9487" max="9487" width="7" customWidth="1"/>
    <col min="9490" max="9490" width="5" customWidth="1"/>
    <col min="9491" max="9491" width="6.33203125" customWidth="1"/>
    <col min="9495" max="9495" width="5.5" customWidth="1"/>
    <col min="9497" max="9497" width="5.6640625" customWidth="1"/>
    <col min="9499" max="9499" width="2" customWidth="1"/>
    <col min="9500" max="9500" width="7" customWidth="1"/>
    <col min="9503" max="9503" width="5" customWidth="1"/>
    <col min="9504" max="9504" width="6.33203125" customWidth="1"/>
    <col min="9508" max="9508" width="5.5" customWidth="1"/>
    <col min="9510" max="9510" width="5.6640625" customWidth="1"/>
    <col min="9512" max="9512" width="2" customWidth="1"/>
    <col min="9513" max="9513" width="7" customWidth="1"/>
    <col min="9516" max="9516" width="5" customWidth="1"/>
    <col min="9517" max="9517" width="6.33203125" customWidth="1"/>
    <col min="9521" max="9521" width="5.5" customWidth="1"/>
    <col min="9523" max="9523" width="5.6640625" customWidth="1"/>
    <col min="9729" max="9729" width="2" customWidth="1"/>
    <col min="9730" max="9730" width="7" customWidth="1"/>
    <col min="9733" max="9733" width="5" customWidth="1"/>
    <col min="9734" max="9734" width="6.33203125" customWidth="1"/>
    <col min="9738" max="9738" width="5.5" customWidth="1"/>
    <col min="9740" max="9740" width="5.6640625" customWidth="1"/>
    <col min="9742" max="9742" width="2" customWidth="1"/>
    <col min="9743" max="9743" width="7" customWidth="1"/>
    <col min="9746" max="9746" width="5" customWidth="1"/>
    <col min="9747" max="9747" width="6.33203125" customWidth="1"/>
    <col min="9751" max="9751" width="5.5" customWidth="1"/>
    <col min="9753" max="9753" width="5.6640625" customWidth="1"/>
    <col min="9755" max="9755" width="2" customWidth="1"/>
    <col min="9756" max="9756" width="7" customWidth="1"/>
    <col min="9759" max="9759" width="5" customWidth="1"/>
    <col min="9760" max="9760" width="6.33203125" customWidth="1"/>
    <col min="9764" max="9764" width="5.5" customWidth="1"/>
    <col min="9766" max="9766" width="5.6640625" customWidth="1"/>
    <col min="9768" max="9768" width="2" customWidth="1"/>
    <col min="9769" max="9769" width="7" customWidth="1"/>
    <col min="9772" max="9772" width="5" customWidth="1"/>
    <col min="9773" max="9773" width="6.33203125" customWidth="1"/>
    <col min="9777" max="9777" width="5.5" customWidth="1"/>
    <col min="9779" max="9779" width="5.6640625" customWidth="1"/>
    <col min="9985" max="9985" width="2" customWidth="1"/>
    <col min="9986" max="9986" width="7" customWidth="1"/>
    <col min="9989" max="9989" width="5" customWidth="1"/>
    <col min="9990" max="9990" width="6.33203125" customWidth="1"/>
    <col min="9994" max="9994" width="5.5" customWidth="1"/>
    <col min="9996" max="9996" width="5.6640625" customWidth="1"/>
    <col min="9998" max="9998" width="2" customWidth="1"/>
    <col min="9999" max="9999" width="7" customWidth="1"/>
    <col min="10002" max="10002" width="5" customWidth="1"/>
    <col min="10003" max="10003" width="6.33203125" customWidth="1"/>
    <col min="10007" max="10007" width="5.5" customWidth="1"/>
    <col min="10009" max="10009" width="5.6640625" customWidth="1"/>
    <col min="10011" max="10011" width="2" customWidth="1"/>
    <col min="10012" max="10012" width="7" customWidth="1"/>
    <col min="10015" max="10015" width="5" customWidth="1"/>
    <col min="10016" max="10016" width="6.33203125" customWidth="1"/>
    <col min="10020" max="10020" width="5.5" customWidth="1"/>
    <col min="10022" max="10022" width="5.6640625" customWidth="1"/>
    <col min="10024" max="10024" width="2" customWidth="1"/>
    <col min="10025" max="10025" width="7" customWidth="1"/>
    <col min="10028" max="10028" width="5" customWidth="1"/>
    <col min="10029" max="10029" width="6.33203125" customWidth="1"/>
    <col min="10033" max="10033" width="5.5" customWidth="1"/>
    <col min="10035" max="10035" width="5.6640625" customWidth="1"/>
    <col min="10241" max="10241" width="2" customWidth="1"/>
    <col min="10242" max="10242" width="7" customWidth="1"/>
    <col min="10245" max="10245" width="5" customWidth="1"/>
    <col min="10246" max="10246" width="6.33203125" customWidth="1"/>
    <col min="10250" max="10250" width="5.5" customWidth="1"/>
    <col min="10252" max="10252" width="5.6640625" customWidth="1"/>
    <col min="10254" max="10254" width="2" customWidth="1"/>
    <col min="10255" max="10255" width="7" customWidth="1"/>
    <col min="10258" max="10258" width="5" customWidth="1"/>
    <col min="10259" max="10259" width="6.33203125" customWidth="1"/>
    <col min="10263" max="10263" width="5.5" customWidth="1"/>
    <col min="10265" max="10265" width="5.6640625" customWidth="1"/>
    <col min="10267" max="10267" width="2" customWidth="1"/>
    <col min="10268" max="10268" width="7" customWidth="1"/>
    <col min="10271" max="10271" width="5" customWidth="1"/>
    <col min="10272" max="10272" width="6.33203125" customWidth="1"/>
    <col min="10276" max="10276" width="5.5" customWidth="1"/>
    <col min="10278" max="10278" width="5.6640625" customWidth="1"/>
    <col min="10280" max="10280" width="2" customWidth="1"/>
    <col min="10281" max="10281" width="7" customWidth="1"/>
    <col min="10284" max="10284" width="5" customWidth="1"/>
    <col min="10285" max="10285" width="6.33203125" customWidth="1"/>
    <col min="10289" max="10289" width="5.5" customWidth="1"/>
    <col min="10291" max="10291" width="5.6640625" customWidth="1"/>
    <col min="10497" max="10497" width="2" customWidth="1"/>
    <col min="10498" max="10498" width="7" customWidth="1"/>
    <col min="10501" max="10501" width="5" customWidth="1"/>
    <col min="10502" max="10502" width="6.33203125" customWidth="1"/>
    <col min="10506" max="10506" width="5.5" customWidth="1"/>
    <col min="10508" max="10508" width="5.6640625" customWidth="1"/>
    <col min="10510" max="10510" width="2" customWidth="1"/>
    <col min="10511" max="10511" width="7" customWidth="1"/>
    <col min="10514" max="10514" width="5" customWidth="1"/>
    <col min="10515" max="10515" width="6.33203125" customWidth="1"/>
    <col min="10519" max="10519" width="5.5" customWidth="1"/>
    <col min="10521" max="10521" width="5.6640625" customWidth="1"/>
    <col min="10523" max="10523" width="2" customWidth="1"/>
    <col min="10524" max="10524" width="7" customWidth="1"/>
    <col min="10527" max="10527" width="5" customWidth="1"/>
    <col min="10528" max="10528" width="6.33203125" customWidth="1"/>
    <col min="10532" max="10532" width="5.5" customWidth="1"/>
    <col min="10534" max="10534" width="5.6640625" customWidth="1"/>
    <col min="10536" max="10536" width="2" customWidth="1"/>
    <col min="10537" max="10537" width="7" customWidth="1"/>
    <col min="10540" max="10540" width="5" customWidth="1"/>
    <col min="10541" max="10541" width="6.33203125" customWidth="1"/>
    <col min="10545" max="10545" width="5.5" customWidth="1"/>
    <col min="10547" max="10547" width="5.6640625" customWidth="1"/>
    <col min="10753" max="10753" width="2" customWidth="1"/>
    <col min="10754" max="10754" width="7" customWidth="1"/>
    <col min="10757" max="10757" width="5" customWidth="1"/>
    <col min="10758" max="10758" width="6.33203125" customWidth="1"/>
    <col min="10762" max="10762" width="5.5" customWidth="1"/>
    <col min="10764" max="10764" width="5.6640625" customWidth="1"/>
    <col min="10766" max="10766" width="2" customWidth="1"/>
    <col min="10767" max="10767" width="7" customWidth="1"/>
    <col min="10770" max="10770" width="5" customWidth="1"/>
    <col min="10771" max="10771" width="6.33203125" customWidth="1"/>
    <col min="10775" max="10775" width="5.5" customWidth="1"/>
    <col min="10777" max="10777" width="5.6640625" customWidth="1"/>
    <col min="10779" max="10779" width="2" customWidth="1"/>
    <col min="10780" max="10780" width="7" customWidth="1"/>
    <col min="10783" max="10783" width="5" customWidth="1"/>
    <col min="10784" max="10784" width="6.33203125" customWidth="1"/>
    <col min="10788" max="10788" width="5.5" customWidth="1"/>
    <col min="10790" max="10790" width="5.6640625" customWidth="1"/>
    <col min="10792" max="10792" width="2" customWidth="1"/>
    <col min="10793" max="10793" width="7" customWidth="1"/>
    <col min="10796" max="10796" width="5" customWidth="1"/>
    <col min="10797" max="10797" width="6.33203125" customWidth="1"/>
    <col min="10801" max="10801" width="5.5" customWidth="1"/>
    <col min="10803" max="10803" width="5.6640625" customWidth="1"/>
    <col min="11009" max="11009" width="2" customWidth="1"/>
    <col min="11010" max="11010" width="7" customWidth="1"/>
    <col min="11013" max="11013" width="5" customWidth="1"/>
    <col min="11014" max="11014" width="6.33203125" customWidth="1"/>
    <col min="11018" max="11018" width="5.5" customWidth="1"/>
    <col min="11020" max="11020" width="5.6640625" customWidth="1"/>
    <col min="11022" max="11022" width="2" customWidth="1"/>
    <col min="11023" max="11023" width="7" customWidth="1"/>
    <col min="11026" max="11026" width="5" customWidth="1"/>
    <col min="11027" max="11027" width="6.33203125" customWidth="1"/>
    <col min="11031" max="11031" width="5.5" customWidth="1"/>
    <col min="11033" max="11033" width="5.6640625" customWidth="1"/>
    <col min="11035" max="11035" width="2" customWidth="1"/>
    <col min="11036" max="11036" width="7" customWidth="1"/>
    <col min="11039" max="11039" width="5" customWidth="1"/>
    <col min="11040" max="11040" width="6.33203125" customWidth="1"/>
    <col min="11044" max="11044" width="5.5" customWidth="1"/>
    <col min="11046" max="11046" width="5.6640625" customWidth="1"/>
    <col min="11048" max="11048" width="2" customWidth="1"/>
    <col min="11049" max="11049" width="7" customWidth="1"/>
    <col min="11052" max="11052" width="5" customWidth="1"/>
    <col min="11053" max="11053" width="6.33203125" customWidth="1"/>
    <col min="11057" max="11057" width="5.5" customWidth="1"/>
    <col min="11059" max="11059" width="5.6640625" customWidth="1"/>
    <col min="11265" max="11265" width="2" customWidth="1"/>
    <col min="11266" max="11266" width="7" customWidth="1"/>
    <col min="11269" max="11269" width="5" customWidth="1"/>
    <col min="11270" max="11270" width="6.33203125" customWidth="1"/>
    <col min="11274" max="11274" width="5.5" customWidth="1"/>
    <col min="11276" max="11276" width="5.6640625" customWidth="1"/>
    <col min="11278" max="11278" width="2" customWidth="1"/>
    <col min="11279" max="11279" width="7" customWidth="1"/>
    <col min="11282" max="11282" width="5" customWidth="1"/>
    <col min="11283" max="11283" width="6.33203125" customWidth="1"/>
    <col min="11287" max="11287" width="5.5" customWidth="1"/>
    <col min="11289" max="11289" width="5.6640625" customWidth="1"/>
    <col min="11291" max="11291" width="2" customWidth="1"/>
    <col min="11292" max="11292" width="7" customWidth="1"/>
    <col min="11295" max="11295" width="5" customWidth="1"/>
    <col min="11296" max="11296" width="6.33203125" customWidth="1"/>
    <col min="11300" max="11300" width="5.5" customWidth="1"/>
    <col min="11302" max="11302" width="5.6640625" customWidth="1"/>
    <col min="11304" max="11304" width="2" customWidth="1"/>
    <col min="11305" max="11305" width="7" customWidth="1"/>
    <col min="11308" max="11308" width="5" customWidth="1"/>
    <col min="11309" max="11309" width="6.33203125" customWidth="1"/>
    <col min="11313" max="11313" width="5.5" customWidth="1"/>
    <col min="11315" max="11315" width="5.6640625" customWidth="1"/>
    <col min="11521" max="11521" width="2" customWidth="1"/>
    <col min="11522" max="11522" width="7" customWidth="1"/>
    <col min="11525" max="11525" width="5" customWidth="1"/>
    <col min="11526" max="11526" width="6.33203125" customWidth="1"/>
    <col min="11530" max="11530" width="5.5" customWidth="1"/>
    <col min="11532" max="11532" width="5.6640625" customWidth="1"/>
    <col min="11534" max="11534" width="2" customWidth="1"/>
    <col min="11535" max="11535" width="7" customWidth="1"/>
    <col min="11538" max="11538" width="5" customWidth="1"/>
    <col min="11539" max="11539" width="6.33203125" customWidth="1"/>
    <col min="11543" max="11543" width="5.5" customWidth="1"/>
    <col min="11545" max="11545" width="5.6640625" customWidth="1"/>
    <col min="11547" max="11547" width="2" customWidth="1"/>
    <col min="11548" max="11548" width="7" customWidth="1"/>
    <col min="11551" max="11551" width="5" customWidth="1"/>
    <col min="11552" max="11552" width="6.33203125" customWidth="1"/>
    <col min="11556" max="11556" width="5.5" customWidth="1"/>
    <col min="11558" max="11558" width="5.6640625" customWidth="1"/>
    <col min="11560" max="11560" width="2" customWidth="1"/>
    <col min="11561" max="11561" width="7" customWidth="1"/>
    <col min="11564" max="11564" width="5" customWidth="1"/>
    <col min="11565" max="11565" width="6.33203125" customWidth="1"/>
    <col min="11569" max="11569" width="5.5" customWidth="1"/>
    <col min="11571" max="11571" width="5.6640625" customWidth="1"/>
    <col min="11777" max="11777" width="2" customWidth="1"/>
    <col min="11778" max="11778" width="7" customWidth="1"/>
    <col min="11781" max="11781" width="5" customWidth="1"/>
    <col min="11782" max="11782" width="6.33203125" customWidth="1"/>
    <col min="11786" max="11786" width="5.5" customWidth="1"/>
    <col min="11788" max="11788" width="5.6640625" customWidth="1"/>
    <col min="11790" max="11790" width="2" customWidth="1"/>
    <col min="11791" max="11791" width="7" customWidth="1"/>
    <col min="11794" max="11794" width="5" customWidth="1"/>
    <col min="11795" max="11795" width="6.33203125" customWidth="1"/>
    <col min="11799" max="11799" width="5.5" customWidth="1"/>
    <col min="11801" max="11801" width="5.6640625" customWidth="1"/>
    <col min="11803" max="11803" width="2" customWidth="1"/>
    <col min="11804" max="11804" width="7" customWidth="1"/>
    <col min="11807" max="11807" width="5" customWidth="1"/>
    <col min="11808" max="11808" width="6.33203125" customWidth="1"/>
    <col min="11812" max="11812" width="5.5" customWidth="1"/>
    <col min="11814" max="11814" width="5.6640625" customWidth="1"/>
    <col min="11816" max="11816" width="2" customWidth="1"/>
    <col min="11817" max="11817" width="7" customWidth="1"/>
    <col min="11820" max="11820" width="5" customWidth="1"/>
    <col min="11821" max="11821" width="6.33203125" customWidth="1"/>
    <col min="11825" max="11825" width="5.5" customWidth="1"/>
    <col min="11827" max="11827" width="5.6640625" customWidth="1"/>
    <col min="12033" max="12033" width="2" customWidth="1"/>
    <col min="12034" max="12034" width="7" customWidth="1"/>
    <col min="12037" max="12037" width="5" customWidth="1"/>
    <col min="12038" max="12038" width="6.33203125" customWidth="1"/>
    <col min="12042" max="12042" width="5.5" customWidth="1"/>
    <col min="12044" max="12044" width="5.6640625" customWidth="1"/>
    <col min="12046" max="12046" width="2" customWidth="1"/>
    <col min="12047" max="12047" width="7" customWidth="1"/>
    <col min="12050" max="12050" width="5" customWidth="1"/>
    <col min="12051" max="12051" width="6.33203125" customWidth="1"/>
    <col min="12055" max="12055" width="5.5" customWidth="1"/>
    <col min="12057" max="12057" width="5.6640625" customWidth="1"/>
    <col min="12059" max="12059" width="2" customWidth="1"/>
    <col min="12060" max="12060" width="7" customWidth="1"/>
    <col min="12063" max="12063" width="5" customWidth="1"/>
    <col min="12064" max="12064" width="6.33203125" customWidth="1"/>
    <col min="12068" max="12068" width="5.5" customWidth="1"/>
    <col min="12070" max="12070" width="5.6640625" customWidth="1"/>
    <col min="12072" max="12072" width="2" customWidth="1"/>
    <col min="12073" max="12073" width="7" customWidth="1"/>
    <col min="12076" max="12076" width="5" customWidth="1"/>
    <col min="12077" max="12077" width="6.33203125" customWidth="1"/>
    <col min="12081" max="12081" width="5.5" customWidth="1"/>
    <col min="12083" max="12083" width="5.6640625" customWidth="1"/>
    <col min="12289" max="12289" width="2" customWidth="1"/>
    <col min="12290" max="12290" width="7" customWidth="1"/>
    <col min="12293" max="12293" width="5" customWidth="1"/>
    <col min="12294" max="12294" width="6.33203125" customWidth="1"/>
    <col min="12298" max="12298" width="5.5" customWidth="1"/>
    <col min="12300" max="12300" width="5.6640625" customWidth="1"/>
    <col min="12302" max="12302" width="2" customWidth="1"/>
    <col min="12303" max="12303" width="7" customWidth="1"/>
    <col min="12306" max="12306" width="5" customWidth="1"/>
    <col min="12307" max="12307" width="6.33203125" customWidth="1"/>
    <col min="12311" max="12311" width="5.5" customWidth="1"/>
    <col min="12313" max="12313" width="5.6640625" customWidth="1"/>
    <col min="12315" max="12315" width="2" customWidth="1"/>
    <col min="12316" max="12316" width="7" customWidth="1"/>
    <col min="12319" max="12319" width="5" customWidth="1"/>
    <col min="12320" max="12320" width="6.33203125" customWidth="1"/>
    <col min="12324" max="12324" width="5.5" customWidth="1"/>
    <col min="12326" max="12326" width="5.6640625" customWidth="1"/>
    <col min="12328" max="12328" width="2" customWidth="1"/>
    <col min="12329" max="12329" width="7" customWidth="1"/>
    <col min="12332" max="12332" width="5" customWidth="1"/>
    <col min="12333" max="12333" width="6.33203125" customWidth="1"/>
    <col min="12337" max="12337" width="5.5" customWidth="1"/>
    <col min="12339" max="12339" width="5.6640625" customWidth="1"/>
    <col min="12545" max="12545" width="2" customWidth="1"/>
    <col min="12546" max="12546" width="7" customWidth="1"/>
    <col min="12549" max="12549" width="5" customWidth="1"/>
    <col min="12550" max="12550" width="6.33203125" customWidth="1"/>
    <col min="12554" max="12554" width="5.5" customWidth="1"/>
    <col min="12556" max="12556" width="5.6640625" customWidth="1"/>
    <col min="12558" max="12558" width="2" customWidth="1"/>
    <col min="12559" max="12559" width="7" customWidth="1"/>
    <col min="12562" max="12562" width="5" customWidth="1"/>
    <col min="12563" max="12563" width="6.33203125" customWidth="1"/>
    <col min="12567" max="12567" width="5.5" customWidth="1"/>
    <col min="12569" max="12569" width="5.6640625" customWidth="1"/>
    <col min="12571" max="12571" width="2" customWidth="1"/>
    <col min="12572" max="12572" width="7" customWidth="1"/>
    <col min="12575" max="12575" width="5" customWidth="1"/>
    <col min="12576" max="12576" width="6.33203125" customWidth="1"/>
    <col min="12580" max="12580" width="5.5" customWidth="1"/>
    <col min="12582" max="12582" width="5.6640625" customWidth="1"/>
    <col min="12584" max="12584" width="2" customWidth="1"/>
    <col min="12585" max="12585" width="7" customWidth="1"/>
    <col min="12588" max="12588" width="5" customWidth="1"/>
    <col min="12589" max="12589" width="6.33203125" customWidth="1"/>
    <col min="12593" max="12593" width="5.5" customWidth="1"/>
    <col min="12595" max="12595" width="5.6640625" customWidth="1"/>
    <col min="12801" max="12801" width="2" customWidth="1"/>
    <col min="12802" max="12802" width="7" customWidth="1"/>
    <col min="12805" max="12805" width="5" customWidth="1"/>
    <col min="12806" max="12806" width="6.33203125" customWidth="1"/>
    <col min="12810" max="12810" width="5.5" customWidth="1"/>
    <col min="12812" max="12812" width="5.6640625" customWidth="1"/>
    <col min="12814" max="12814" width="2" customWidth="1"/>
    <col min="12815" max="12815" width="7" customWidth="1"/>
    <col min="12818" max="12818" width="5" customWidth="1"/>
    <col min="12819" max="12819" width="6.33203125" customWidth="1"/>
    <col min="12823" max="12823" width="5.5" customWidth="1"/>
    <col min="12825" max="12825" width="5.6640625" customWidth="1"/>
    <col min="12827" max="12827" width="2" customWidth="1"/>
    <col min="12828" max="12828" width="7" customWidth="1"/>
    <col min="12831" max="12831" width="5" customWidth="1"/>
    <col min="12832" max="12832" width="6.33203125" customWidth="1"/>
    <col min="12836" max="12836" width="5.5" customWidth="1"/>
    <col min="12838" max="12838" width="5.6640625" customWidth="1"/>
    <col min="12840" max="12840" width="2" customWidth="1"/>
    <col min="12841" max="12841" width="7" customWidth="1"/>
    <col min="12844" max="12844" width="5" customWidth="1"/>
    <col min="12845" max="12845" width="6.33203125" customWidth="1"/>
    <col min="12849" max="12849" width="5.5" customWidth="1"/>
    <col min="12851" max="12851" width="5.6640625" customWidth="1"/>
    <col min="13057" max="13057" width="2" customWidth="1"/>
    <col min="13058" max="13058" width="7" customWidth="1"/>
    <col min="13061" max="13061" width="5" customWidth="1"/>
    <col min="13062" max="13062" width="6.33203125" customWidth="1"/>
    <col min="13066" max="13066" width="5.5" customWidth="1"/>
    <col min="13068" max="13068" width="5.6640625" customWidth="1"/>
    <col min="13070" max="13070" width="2" customWidth="1"/>
    <col min="13071" max="13071" width="7" customWidth="1"/>
    <col min="13074" max="13074" width="5" customWidth="1"/>
    <col min="13075" max="13075" width="6.33203125" customWidth="1"/>
    <col min="13079" max="13079" width="5.5" customWidth="1"/>
    <col min="13081" max="13081" width="5.6640625" customWidth="1"/>
    <col min="13083" max="13083" width="2" customWidth="1"/>
    <col min="13084" max="13084" width="7" customWidth="1"/>
    <col min="13087" max="13087" width="5" customWidth="1"/>
    <col min="13088" max="13088" width="6.33203125" customWidth="1"/>
    <col min="13092" max="13092" width="5.5" customWidth="1"/>
    <col min="13094" max="13094" width="5.6640625" customWidth="1"/>
    <col min="13096" max="13096" width="2" customWidth="1"/>
    <col min="13097" max="13097" width="7" customWidth="1"/>
    <col min="13100" max="13100" width="5" customWidth="1"/>
    <col min="13101" max="13101" width="6.33203125" customWidth="1"/>
    <col min="13105" max="13105" width="5.5" customWidth="1"/>
    <col min="13107" max="13107" width="5.6640625" customWidth="1"/>
    <col min="13313" max="13313" width="2" customWidth="1"/>
    <col min="13314" max="13314" width="7" customWidth="1"/>
    <col min="13317" max="13317" width="5" customWidth="1"/>
    <col min="13318" max="13318" width="6.33203125" customWidth="1"/>
    <col min="13322" max="13322" width="5.5" customWidth="1"/>
    <col min="13324" max="13324" width="5.6640625" customWidth="1"/>
    <col min="13326" max="13326" width="2" customWidth="1"/>
    <col min="13327" max="13327" width="7" customWidth="1"/>
    <col min="13330" max="13330" width="5" customWidth="1"/>
    <col min="13331" max="13331" width="6.33203125" customWidth="1"/>
    <col min="13335" max="13335" width="5.5" customWidth="1"/>
    <col min="13337" max="13337" width="5.6640625" customWidth="1"/>
    <col min="13339" max="13339" width="2" customWidth="1"/>
    <col min="13340" max="13340" width="7" customWidth="1"/>
    <col min="13343" max="13343" width="5" customWidth="1"/>
    <col min="13344" max="13344" width="6.33203125" customWidth="1"/>
    <col min="13348" max="13348" width="5.5" customWidth="1"/>
    <col min="13350" max="13350" width="5.6640625" customWidth="1"/>
    <col min="13352" max="13352" width="2" customWidth="1"/>
    <col min="13353" max="13353" width="7" customWidth="1"/>
    <col min="13356" max="13356" width="5" customWidth="1"/>
    <col min="13357" max="13357" width="6.33203125" customWidth="1"/>
    <col min="13361" max="13361" width="5.5" customWidth="1"/>
    <col min="13363" max="13363" width="5.6640625" customWidth="1"/>
    <col min="13569" max="13569" width="2" customWidth="1"/>
    <col min="13570" max="13570" width="7" customWidth="1"/>
    <col min="13573" max="13573" width="5" customWidth="1"/>
    <col min="13574" max="13574" width="6.33203125" customWidth="1"/>
    <col min="13578" max="13578" width="5.5" customWidth="1"/>
    <col min="13580" max="13580" width="5.6640625" customWidth="1"/>
    <col min="13582" max="13582" width="2" customWidth="1"/>
    <col min="13583" max="13583" width="7" customWidth="1"/>
    <col min="13586" max="13586" width="5" customWidth="1"/>
    <col min="13587" max="13587" width="6.33203125" customWidth="1"/>
    <col min="13591" max="13591" width="5.5" customWidth="1"/>
    <col min="13593" max="13593" width="5.6640625" customWidth="1"/>
    <col min="13595" max="13595" width="2" customWidth="1"/>
    <col min="13596" max="13596" width="7" customWidth="1"/>
    <col min="13599" max="13599" width="5" customWidth="1"/>
    <col min="13600" max="13600" width="6.33203125" customWidth="1"/>
    <col min="13604" max="13604" width="5.5" customWidth="1"/>
    <col min="13606" max="13606" width="5.6640625" customWidth="1"/>
    <col min="13608" max="13608" width="2" customWidth="1"/>
    <col min="13609" max="13609" width="7" customWidth="1"/>
    <col min="13612" max="13612" width="5" customWidth="1"/>
    <col min="13613" max="13613" width="6.33203125" customWidth="1"/>
    <col min="13617" max="13617" width="5.5" customWidth="1"/>
    <col min="13619" max="13619" width="5.6640625" customWidth="1"/>
    <col min="13825" max="13825" width="2" customWidth="1"/>
    <col min="13826" max="13826" width="7" customWidth="1"/>
    <col min="13829" max="13829" width="5" customWidth="1"/>
    <col min="13830" max="13830" width="6.33203125" customWidth="1"/>
    <col min="13834" max="13834" width="5.5" customWidth="1"/>
    <col min="13836" max="13836" width="5.6640625" customWidth="1"/>
    <col min="13838" max="13838" width="2" customWidth="1"/>
    <col min="13839" max="13839" width="7" customWidth="1"/>
    <col min="13842" max="13842" width="5" customWidth="1"/>
    <col min="13843" max="13843" width="6.33203125" customWidth="1"/>
    <col min="13847" max="13847" width="5.5" customWidth="1"/>
    <col min="13849" max="13849" width="5.6640625" customWidth="1"/>
    <col min="13851" max="13851" width="2" customWidth="1"/>
    <col min="13852" max="13852" width="7" customWidth="1"/>
    <col min="13855" max="13855" width="5" customWidth="1"/>
    <col min="13856" max="13856" width="6.33203125" customWidth="1"/>
    <col min="13860" max="13860" width="5.5" customWidth="1"/>
    <col min="13862" max="13862" width="5.6640625" customWidth="1"/>
    <col min="13864" max="13864" width="2" customWidth="1"/>
    <col min="13865" max="13865" width="7" customWidth="1"/>
    <col min="13868" max="13868" width="5" customWidth="1"/>
    <col min="13869" max="13869" width="6.33203125" customWidth="1"/>
    <col min="13873" max="13873" width="5.5" customWidth="1"/>
    <col min="13875" max="13875" width="5.6640625" customWidth="1"/>
    <col min="14081" max="14081" width="2" customWidth="1"/>
    <col min="14082" max="14082" width="7" customWidth="1"/>
    <col min="14085" max="14085" width="5" customWidth="1"/>
    <col min="14086" max="14086" width="6.33203125" customWidth="1"/>
    <col min="14090" max="14090" width="5.5" customWidth="1"/>
    <col min="14092" max="14092" width="5.6640625" customWidth="1"/>
    <col min="14094" max="14094" width="2" customWidth="1"/>
    <col min="14095" max="14095" width="7" customWidth="1"/>
    <col min="14098" max="14098" width="5" customWidth="1"/>
    <col min="14099" max="14099" width="6.33203125" customWidth="1"/>
    <col min="14103" max="14103" width="5.5" customWidth="1"/>
    <col min="14105" max="14105" width="5.6640625" customWidth="1"/>
    <col min="14107" max="14107" width="2" customWidth="1"/>
    <col min="14108" max="14108" width="7" customWidth="1"/>
    <col min="14111" max="14111" width="5" customWidth="1"/>
    <col min="14112" max="14112" width="6.33203125" customWidth="1"/>
    <col min="14116" max="14116" width="5.5" customWidth="1"/>
    <col min="14118" max="14118" width="5.6640625" customWidth="1"/>
    <col min="14120" max="14120" width="2" customWidth="1"/>
    <col min="14121" max="14121" width="7" customWidth="1"/>
    <col min="14124" max="14124" width="5" customWidth="1"/>
    <col min="14125" max="14125" width="6.33203125" customWidth="1"/>
    <col min="14129" max="14129" width="5.5" customWidth="1"/>
    <col min="14131" max="14131" width="5.6640625" customWidth="1"/>
    <col min="14337" max="14337" width="2" customWidth="1"/>
    <col min="14338" max="14338" width="7" customWidth="1"/>
    <col min="14341" max="14341" width="5" customWidth="1"/>
    <col min="14342" max="14342" width="6.33203125" customWidth="1"/>
    <col min="14346" max="14346" width="5.5" customWidth="1"/>
    <col min="14348" max="14348" width="5.6640625" customWidth="1"/>
    <col min="14350" max="14350" width="2" customWidth="1"/>
    <col min="14351" max="14351" width="7" customWidth="1"/>
    <col min="14354" max="14354" width="5" customWidth="1"/>
    <col min="14355" max="14355" width="6.33203125" customWidth="1"/>
    <col min="14359" max="14359" width="5.5" customWidth="1"/>
    <col min="14361" max="14361" width="5.6640625" customWidth="1"/>
    <col min="14363" max="14363" width="2" customWidth="1"/>
    <col min="14364" max="14364" width="7" customWidth="1"/>
    <col min="14367" max="14367" width="5" customWidth="1"/>
    <col min="14368" max="14368" width="6.33203125" customWidth="1"/>
    <col min="14372" max="14372" width="5.5" customWidth="1"/>
    <col min="14374" max="14374" width="5.6640625" customWidth="1"/>
    <col min="14376" max="14376" width="2" customWidth="1"/>
    <col min="14377" max="14377" width="7" customWidth="1"/>
    <col min="14380" max="14380" width="5" customWidth="1"/>
    <col min="14381" max="14381" width="6.33203125" customWidth="1"/>
    <col min="14385" max="14385" width="5.5" customWidth="1"/>
    <col min="14387" max="14387" width="5.6640625" customWidth="1"/>
    <col min="14593" max="14593" width="2" customWidth="1"/>
    <col min="14594" max="14594" width="7" customWidth="1"/>
    <col min="14597" max="14597" width="5" customWidth="1"/>
    <col min="14598" max="14598" width="6.33203125" customWidth="1"/>
    <col min="14602" max="14602" width="5.5" customWidth="1"/>
    <col min="14604" max="14604" width="5.6640625" customWidth="1"/>
    <col min="14606" max="14606" width="2" customWidth="1"/>
    <col min="14607" max="14607" width="7" customWidth="1"/>
    <col min="14610" max="14610" width="5" customWidth="1"/>
    <col min="14611" max="14611" width="6.33203125" customWidth="1"/>
    <col min="14615" max="14615" width="5.5" customWidth="1"/>
    <col min="14617" max="14617" width="5.6640625" customWidth="1"/>
    <col min="14619" max="14619" width="2" customWidth="1"/>
    <col min="14620" max="14620" width="7" customWidth="1"/>
    <col min="14623" max="14623" width="5" customWidth="1"/>
    <col min="14624" max="14624" width="6.33203125" customWidth="1"/>
    <col min="14628" max="14628" width="5.5" customWidth="1"/>
    <col min="14630" max="14630" width="5.6640625" customWidth="1"/>
    <col min="14632" max="14632" width="2" customWidth="1"/>
    <col min="14633" max="14633" width="7" customWidth="1"/>
    <col min="14636" max="14636" width="5" customWidth="1"/>
    <col min="14637" max="14637" width="6.33203125" customWidth="1"/>
    <col min="14641" max="14641" width="5.5" customWidth="1"/>
    <col min="14643" max="14643" width="5.6640625" customWidth="1"/>
    <col min="14849" max="14849" width="2" customWidth="1"/>
    <col min="14850" max="14850" width="7" customWidth="1"/>
    <col min="14853" max="14853" width="5" customWidth="1"/>
    <col min="14854" max="14854" width="6.33203125" customWidth="1"/>
    <col min="14858" max="14858" width="5.5" customWidth="1"/>
    <col min="14860" max="14860" width="5.6640625" customWidth="1"/>
    <col min="14862" max="14862" width="2" customWidth="1"/>
    <col min="14863" max="14863" width="7" customWidth="1"/>
    <col min="14866" max="14866" width="5" customWidth="1"/>
    <col min="14867" max="14867" width="6.33203125" customWidth="1"/>
    <col min="14871" max="14871" width="5.5" customWidth="1"/>
    <col min="14873" max="14873" width="5.6640625" customWidth="1"/>
    <col min="14875" max="14875" width="2" customWidth="1"/>
    <col min="14876" max="14876" width="7" customWidth="1"/>
    <col min="14879" max="14879" width="5" customWidth="1"/>
    <col min="14880" max="14880" width="6.33203125" customWidth="1"/>
    <col min="14884" max="14884" width="5.5" customWidth="1"/>
    <col min="14886" max="14886" width="5.6640625" customWidth="1"/>
    <col min="14888" max="14888" width="2" customWidth="1"/>
    <col min="14889" max="14889" width="7" customWidth="1"/>
    <col min="14892" max="14892" width="5" customWidth="1"/>
    <col min="14893" max="14893" width="6.33203125" customWidth="1"/>
    <col min="14897" max="14897" width="5.5" customWidth="1"/>
    <col min="14899" max="14899" width="5.6640625" customWidth="1"/>
    <col min="15105" max="15105" width="2" customWidth="1"/>
    <col min="15106" max="15106" width="7" customWidth="1"/>
    <col min="15109" max="15109" width="5" customWidth="1"/>
    <col min="15110" max="15110" width="6.33203125" customWidth="1"/>
    <col min="15114" max="15114" width="5.5" customWidth="1"/>
    <col min="15116" max="15116" width="5.6640625" customWidth="1"/>
    <col min="15118" max="15118" width="2" customWidth="1"/>
    <col min="15119" max="15119" width="7" customWidth="1"/>
    <col min="15122" max="15122" width="5" customWidth="1"/>
    <col min="15123" max="15123" width="6.33203125" customWidth="1"/>
    <col min="15127" max="15127" width="5.5" customWidth="1"/>
    <col min="15129" max="15129" width="5.6640625" customWidth="1"/>
    <col min="15131" max="15131" width="2" customWidth="1"/>
    <col min="15132" max="15132" width="7" customWidth="1"/>
    <col min="15135" max="15135" width="5" customWidth="1"/>
    <col min="15136" max="15136" width="6.33203125" customWidth="1"/>
    <col min="15140" max="15140" width="5.5" customWidth="1"/>
    <col min="15142" max="15142" width="5.6640625" customWidth="1"/>
    <col min="15144" max="15144" width="2" customWidth="1"/>
    <col min="15145" max="15145" width="7" customWidth="1"/>
    <col min="15148" max="15148" width="5" customWidth="1"/>
    <col min="15149" max="15149" width="6.33203125" customWidth="1"/>
    <col min="15153" max="15153" width="5.5" customWidth="1"/>
    <col min="15155" max="15155" width="5.6640625" customWidth="1"/>
    <col min="15361" max="15361" width="2" customWidth="1"/>
    <col min="15362" max="15362" width="7" customWidth="1"/>
    <col min="15365" max="15365" width="5" customWidth="1"/>
    <col min="15366" max="15366" width="6.33203125" customWidth="1"/>
    <col min="15370" max="15370" width="5.5" customWidth="1"/>
    <col min="15372" max="15372" width="5.6640625" customWidth="1"/>
    <col min="15374" max="15374" width="2" customWidth="1"/>
    <col min="15375" max="15375" width="7" customWidth="1"/>
    <col min="15378" max="15378" width="5" customWidth="1"/>
    <col min="15379" max="15379" width="6.33203125" customWidth="1"/>
    <col min="15383" max="15383" width="5.5" customWidth="1"/>
    <col min="15385" max="15385" width="5.6640625" customWidth="1"/>
    <col min="15387" max="15387" width="2" customWidth="1"/>
    <col min="15388" max="15388" width="7" customWidth="1"/>
    <col min="15391" max="15391" width="5" customWidth="1"/>
    <col min="15392" max="15392" width="6.33203125" customWidth="1"/>
    <col min="15396" max="15396" width="5.5" customWidth="1"/>
    <col min="15398" max="15398" width="5.6640625" customWidth="1"/>
    <col min="15400" max="15400" width="2" customWidth="1"/>
    <col min="15401" max="15401" width="7" customWidth="1"/>
    <col min="15404" max="15404" width="5" customWidth="1"/>
    <col min="15405" max="15405" width="6.33203125" customWidth="1"/>
    <col min="15409" max="15409" width="5.5" customWidth="1"/>
    <col min="15411" max="15411" width="5.6640625" customWidth="1"/>
    <col min="15617" max="15617" width="2" customWidth="1"/>
    <col min="15618" max="15618" width="7" customWidth="1"/>
    <col min="15621" max="15621" width="5" customWidth="1"/>
    <col min="15622" max="15622" width="6.33203125" customWidth="1"/>
    <col min="15626" max="15626" width="5.5" customWidth="1"/>
    <col min="15628" max="15628" width="5.6640625" customWidth="1"/>
    <col min="15630" max="15630" width="2" customWidth="1"/>
    <col min="15631" max="15631" width="7" customWidth="1"/>
    <col min="15634" max="15634" width="5" customWidth="1"/>
    <col min="15635" max="15635" width="6.33203125" customWidth="1"/>
    <col min="15639" max="15639" width="5.5" customWidth="1"/>
    <col min="15641" max="15641" width="5.6640625" customWidth="1"/>
    <col min="15643" max="15643" width="2" customWidth="1"/>
    <col min="15644" max="15644" width="7" customWidth="1"/>
    <col min="15647" max="15647" width="5" customWidth="1"/>
    <col min="15648" max="15648" width="6.33203125" customWidth="1"/>
    <col min="15652" max="15652" width="5.5" customWidth="1"/>
    <col min="15654" max="15654" width="5.6640625" customWidth="1"/>
    <col min="15656" max="15656" width="2" customWidth="1"/>
    <col min="15657" max="15657" width="7" customWidth="1"/>
    <col min="15660" max="15660" width="5" customWidth="1"/>
    <col min="15661" max="15661" width="6.33203125" customWidth="1"/>
    <col min="15665" max="15665" width="5.5" customWidth="1"/>
    <col min="15667" max="15667" width="5.6640625" customWidth="1"/>
    <col min="15873" max="15873" width="2" customWidth="1"/>
    <col min="15874" max="15874" width="7" customWidth="1"/>
    <col min="15877" max="15877" width="5" customWidth="1"/>
    <col min="15878" max="15878" width="6.33203125" customWidth="1"/>
    <col min="15882" max="15882" width="5.5" customWidth="1"/>
    <col min="15884" max="15884" width="5.6640625" customWidth="1"/>
    <col min="15886" max="15886" width="2" customWidth="1"/>
    <col min="15887" max="15887" width="7" customWidth="1"/>
    <col min="15890" max="15890" width="5" customWidth="1"/>
    <col min="15891" max="15891" width="6.33203125" customWidth="1"/>
    <col min="15895" max="15895" width="5.5" customWidth="1"/>
    <col min="15897" max="15897" width="5.6640625" customWidth="1"/>
    <col min="15899" max="15899" width="2" customWidth="1"/>
    <col min="15900" max="15900" width="7" customWidth="1"/>
    <col min="15903" max="15903" width="5" customWidth="1"/>
    <col min="15904" max="15904" width="6.33203125" customWidth="1"/>
    <col min="15908" max="15908" width="5.5" customWidth="1"/>
    <col min="15910" max="15910" width="5.6640625" customWidth="1"/>
    <col min="15912" max="15912" width="2" customWidth="1"/>
    <col min="15913" max="15913" width="7" customWidth="1"/>
    <col min="15916" max="15916" width="5" customWidth="1"/>
    <col min="15917" max="15917" width="6.33203125" customWidth="1"/>
    <col min="15921" max="15921" width="5.5" customWidth="1"/>
    <col min="15923" max="15923" width="5.6640625" customWidth="1"/>
    <col min="16129" max="16129" width="2" customWidth="1"/>
    <col min="16130" max="16130" width="7" customWidth="1"/>
    <col min="16133" max="16133" width="5" customWidth="1"/>
    <col min="16134" max="16134" width="6.33203125" customWidth="1"/>
    <col min="16138" max="16138" width="5.5" customWidth="1"/>
    <col min="16140" max="16140" width="5.6640625" customWidth="1"/>
    <col min="16142" max="16142" width="2" customWidth="1"/>
    <col min="16143" max="16143" width="7" customWidth="1"/>
    <col min="16146" max="16146" width="5" customWidth="1"/>
    <col min="16147" max="16147" width="6.33203125" customWidth="1"/>
    <col min="16151" max="16151" width="5.5" customWidth="1"/>
    <col min="16153" max="16153" width="5.6640625" customWidth="1"/>
    <col min="16155" max="16155" width="2" customWidth="1"/>
    <col min="16156" max="16156" width="7" customWidth="1"/>
    <col min="16159" max="16159" width="5" customWidth="1"/>
    <col min="16160" max="16160" width="6.33203125" customWidth="1"/>
    <col min="16164" max="16164" width="5.5" customWidth="1"/>
    <col min="16166" max="16166" width="5.6640625" customWidth="1"/>
    <col min="16168" max="16168" width="2" customWidth="1"/>
    <col min="16169" max="16169" width="7" customWidth="1"/>
    <col min="16172" max="16172" width="5" customWidth="1"/>
    <col min="16173" max="16173" width="6.33203125" customWidth="1"/>
    <col min="16177" max="16177" width="5.5" customWidth="1"/>
    <col min="16179" max="16179" width="5.6640625" customWidth="1"/>
  </cols>
  <sheetData>
    <row r="1" spans="2:52" ht="17" thickBot="1"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</row>
    <row r="2" spans="2:52">
      <c r="B2" s="333" t="e">
        <f>[2]Instruction!C16</f>
        <v>#REF!</v>
      </c>
      <c r="C2" s="327"/>
      <c r="D2" s="473"/>
      <c r="E2" s="329" t="s">
        <v>501</v>
      </c>
      <c r="F2" s="330"/>
      <c r="G2" s="330"/>
      <c r="H2" s="474"/>
      <c r="I2" s="474"/>
      <c r="J2" s="475"/>
      <c r="K2" s="327"/>
      <c r="L2" s="327"/>
      <c r="M2" s="334" t="s">
        <v>502</v>
      </c>
      <c r="O2" s="333" t="e">
        <f>[2]Instruction!E16</f>
        <v>#REF!</v>
      </c>
      <c r="P2" s="327"/>
      <c r="Q2" s="473"/>
      <c r="R2" s="329" t="s">
        <v>501</v>
      </c>
      <c r="S2" s="330"/>
      <c r="T2" s="330"/>
      <c r="U2" s="474"/>
      <c r="V2" s="474"/>
      <c r="W2" s="475"/>
      <c r="X2" s="327"/>
      <c r="Y2" s="327"/>
      <c r="Z2" s="334" t="s">
        <v>502</v>
      </c>
      <c r="AB2" s="333" t="e">
        <f>[2]Instruction!G16</f>
        <v>#REF!</v>
      </c>
      <c r="AC2" s="327"/>
      <c r="AD2" s="473"/>
      <c r="AE2" s="329" t="s">
        <v>501</v>
      </c>
      <c r="AF2" s="330"/>
      <c r="AG2" s="330"/>
      <c r="AH2" s="474"/>
      <c r="AI2" s="474"/>
      <c r="AJ2" s="475"/>
      <c r="AK2" s="327"/>
      <c r="AL2" s="327"/>
      <c r="AM2" s="334" t="s">
        <v>502</v>
      </c>
      <c r="AO2" s="476" t="e">
        <f>[2]Instruction!I16</f>
        <v>#REF!</v>
      </c>
      <c r="AP2" s="327"/>
      <c r="AQ2" s="473"/>
      <c r="AR2" s="329" t="s">
        <v>501</v>
      </c>
      <c r="AS2" s="330"/>
      <c r="AT2" s="330"/>
      <c r="AU2" s="474"/>
      <c r="AV2" s="474"/>
      <c r="AW2" s="475"/>
      <c r="AX2" s="327"/>
      <c r="AY2" s="327"/>
      <c r="AZ2" s="334" t="s">
        <v>502</v>
      </c>
    </row>
    <row r="3" spans="2:52" ht="17" thickBot="1">
      <c r="B3" s="327"/>
      <c r="C3" s="327"/>
      <c r="D3" s="327"/>
      <c r="E3" s="336" t="s">
        <v>503</v>
      </c>
      <c r="F3" s="337"/>
      <c r="G3" s="337"/>
      <c r="H3" s="477"/>
      <c r="I3" s="477"/>
      <c r="J3" s="475"/>
      <c r="K3" s="327"/>
      <c r="L3" s="327"/>
      <c r="M3" s="478" t="s">
        <v>3</v>
      </c>
      <c r="O3" s="327"/>
      <c r="P3" s="327"/>
      <c r="Q3" s="327"/>
      <c r="R3" s="336" t="s">
        <v>503</v>
      </c>
      <c r="S3" s="337"/>
      <c r="T3" s="337"/>
      <c r="U3" s="477"/>
      <c r="V3" s="477"/>
      <c r="W3" s="475"/>
      <c r="X3" s="327"/>
      <c r="Y3" s="327"/>
      <c r="Z3" s="478" t="s">
        <v>3</v>
      </c>
      <c r="AB3" s="327"/>
      <c r="AC3" s="327"/>
      <c r="AD3" s="327"/>
      <c r="AE3" s="336" t="s">
        <v>503</v>
      </c>
      <c r="AF3" s="337"/>
      <c r="AG3" s="337"/>
      <c r="AH3" s="477"/>
      <c r="AI3" s="477"/>
      <c r="AJ3" s="475"/>
      <c r="AK3" s="327"/>
      <c r="AL3" s="327"/>
      <c r="AM3" s="478" t="s">
        <v>3</v>
      </c>
      <c r="AO3" s="327"/>
      <c r="AP3" s="327"/>
      <c r="AQ3" s="327"/>
      <c r="AR3" s="336" t="s">
        <v>503</v>
      </c>
      <c r="AS3" s="337"/>
      <c r="AT3" s="337"/>
      <c r="AU3" s="477"/>
      <c r="AV3" s="477"/>
      <c r="AW3" s="475"/>
      <c r="AX3" s="327"/>
      <c r="AY3" s="327"/>
      <c r="AZ3" s="478" t="s">
        <v>3</v>
      </c>
    </row>
    <row r="4" spans="2:52"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33" t="e">
        <f>[2]Instruction!C16</f>
        <v>#REF!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33" t="e">
        <f>[2]Instruction!P13</f>
        <v>#REF!</v>
      </c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33" t="e">
        <f>[2]Instruction!AC13</f>
        <v>#REF!</v>
      </c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33" t="e">
        <f>[2]Instruction!AP13</f>
        <v>#REF!</v>
      </c>
    </row>
    <row r="5" spans="2:52" ht="17" thickBot="1">
      <c r="B5" s="327"/>
      <c r="C5" s="341"/>
      <c r="D5" s="341"/>
      <c r="E5" s="341"/>
      <c r="F5" s="341"/>
      <c r="G5" s="341"/>
      <c r="H5" s="327"/>
      <c r="I5" s="327"/>
      <c r="J5" s="341"/>
      <c r="K5" s="327"/>
      <c r="L5" s="327"/>
      <c r="M5" s="327"/>
      <c r="O5" s="327"/>
      <c r="P5" s="341"/>
      <c r="Q5" s="341"/>
      <c r="R5" s="341"/>
      <c r="S5" s="341"/>
      <c r="T5" s="341"/>
      <c r="U5" s="327"/>
      <c r="V5" s="327"/>
      <c r="W5" s="341"/>
      <c r="X5" s="327"/>
      <c r="Y5" s="327"/>
      <c r="Z5" s="327"/>
      <c r="AB5" s="327"/>
      <c r="AC5" s="341"/>
      <c r="AD5" s="341"/>
      <c r="AE5" s="341"/>
      <c r="AF5" s="341"/>
      <c r="AG5" s="341"/>
      <c r="AH5" s="327"/>
      <c r="AI5" s="327"/>
      <c r="AJ5" s="341"/>
      <c r="AK5" s="327"/>
      <c r="AL5" s="327"/>
      <c r="AM5" s="327"/>
      <c r="AO5" s="327"/>
      <c r="AP5" s="341"/>
      <c r="AQ5" s="341"/>
      <c r="AR5" s="341"/>
      <c r="AS5" s="341"/>
      <c r="AT5" s="341"/>
      <c r="AU5" s="327"/>
      <c r="AV5" s="327"/>
      <c r="AW5" s="341"/>
      <c r="AX5" s="327"/>
      <c r="AY5" s="327"/>
      <c r="AZ5" s="327"/>
    </row>
    <row r="6" spans="2:52" ht="17" thickBot="1">
      <c r="B6" s="479" t="s">
        <v>4</v>
      </c>
      <c r="C6" s="480"/>
      <c r="D6" s="480">
        <f>Intro!D12</f>
        <v>0</v>
      </c>
      <c r="E6" s="480"/>
      <c r="F6" s="481" t="s">
        <v>3</v>
      </c>
      <c r="G6" s="343"/>
      <c r="H6" s="343"/>
      <c r="I6" s="343"/>
      <c r="J6" s="343"/>
      <c r="K6" s="343"/>
      <c r="L6" s="343"/>
      <c r="M6" s="344"/>
      <c r="O6" s="479" t="s">
        <v>4</v>
      </c>
      <c r="P6" s="480"/>
      <c r="Q6" s="480">
        <f>Intro!Q12</f>
        <v>0</v>
      </c>
      <c r="R6" s="480"/>
      <c r="S6" s="481" t="s">
        <v>3</v>
      </c>
      <c r="T6" s="343"/>
      <c r="U6" s="343"/>
      <c r="V6" s="343"/>
      <c r="W6" s="343"/>
      <c r="X6" s="343"/>
      <c r="Y6" s="343"/>
      <c r="Z6" s="344"/>
      <c r="AB6" s="479" t="s">
        <v>504</v>
      </c>
      <c r="AC6" s="480"/>
      <c r="AD6" s="480"/>
      <c r="AE6" s="480"/>
      <c r="AF6" s="481" t="s">
        <v>3</v>
      </c>
      <c r="AG6" s="343"/>
      <c r="AH6" s="343"/>
      <c r="AI6" s="343"/>
      <c r="AJ6" s="343"/>
      <c r="AK6" s="343"/>
      <c r="AL6" s="343"/>
      <c r="AM6" s="344"/>
      <c r="AO6" s="479" t="s">
        <v>504</v>
      </c>
      <c r="AP6" s="480"/>
      <c r="AQ6" s="480"/>
      <c r="AR6" s="480"/>
      <c r="AS6" s="481" t="s">
        <v>3</v>
      </c>
      <c r="AT6" s="343"/>
      <c r="AU6" s="343"/>
      <c r="AV6" s="343"/>
      <c r="AW6" s="343"/>
      <c r="AX6" s="343"/>
      <c r="AY6" s="343"/>
      <c r="AZ6" s="344"/>
    </row>
    <row r="7" spans="2:52" ht="17" thickBot="1">
      <c r="B7" s="482" t="s">
        <v>505</v>
      </c>
      <c r="C7" s="343"/>
      <c r="D7" s="343"/>
      <c r="E7" s="343"/>
      <c r="F7" s="343"/>
      <c r="G7" s="343"/>
      <c r="H7" s="343"/>
      <c r="I7" s="343"/>
      <c r="J7" s="343" t="s">
        <v>506</v>
      </c>
      <c r="K7" s="343"/>
      <c r="L7" s="343"/>
      <c r="M7" s="344"/>
      <c r="O7" s="482" t="s">
        <v>505</v>
      </c>
      <c r="P7" s="343"/>
      <c r="Q7" s="343"/>
      <c r="R7" s="343"/>
      <c r="S7" s="343"/>
      <c r="T7" s="343"/>
      <c r="U7" s="343"/>
      <c r="V7" s="343"/>
      <c r="W7" s="343" t="s">
        <v>506</v>
      </c>
      <c r="X7" s="343"/>
      <c r="Y7" s="343"/>
      <c r="Z7" s="344"/>
      <c r="AB7" s="482" t="s">
        <v>505</v>
      </c>
      <c r="AC7" s="343"/>
      <c r="AD7" s="343"/>
      <c r="AE7" s="343"/>
      <c r="AF7" s="343"/>
      <c r="AG7" s="343"/>
      <c r="AH7" s="343"/>
      <c r="AI7" s="343"/>
      <c r="AJ7" s="343" t="s">
        <v>506</v>
      </c>
      <c r="AK7" s="343"/>
      <c r="AL7" s="343"/>
      <c r="AM7" s="344"/>
      <c r="AO7" s="482" t="s">
        <v>505</v>
      </c>
      <c r="AP7" s="343"/>
      <c r="AQ7" s="343"/>
      <c r="AR7" s="343"/>
      <c r="AS7" s="343"/>
      <c r="AT7" s="343"/>
      <c r="AU7" s="343"/>
      <c r="AV7" s="343"/>
      <c r="AW7" s="343" t="s">
        <v>506</v>
      </c>
      <c r="AX7" s="343"/>
      <c r="AY7" s="343"/>
      <c r="AZ7" s="344"/>
    </row>
    <row r="8" spans="2:52">
      <c r="B8" s="483"/>
      <c r="C8" s="484" t="s">
        <v>507</v>
      </c>
      <c r="D8" s="485"/>
      <c r="E8" s="485"/>
      <c r="F8" s="485"/>
      <c r="G8" s="485"/>
      <c r="H8" s="485"/>
      <c r="I8" s="485"/>
      <c r="J8" s="485"/>
      <c r="K8" s="486"/>
      <c r="L8" s="487" t="s">
        <v>508</v>
      </c>
      <c r="M8" s="488">
        <v>0</v>
      </c>
      <c r="O8" s="483"/>
      <c r="P8" s="484" t="s">
        <v>507</v>
      </c>
      <c r="Q8" s="485"/>
      <c r="R8" s="485"/>
      <c r="S8" s="485"/>
      <c r="T8" s="485"/>
      <c r="U8" s="485"/>
      <c r="V8" s="485"/>
      <c r="W8" s="485"/>
      <c r="X8" s="486"/>
      <c r="Y8" s="487" t="s">
        <v>508</v>
      </c>
      <c r="Z8" s="488">
        <v>0</v>
      </c>
      <c r="AB8" s="483"/>
      <c r="AC8" s="484" t="s">
        <v>507</v>
      </c>
      <c r="AD8" s="485"/>
      <c r="AE8" s="485"/>
      <c r="AF8" s="485"/>
      <c r="AG8" s="485"/>
      <c r="AH8" s="485"/>
      <c r="AI8" s="485"/>
      <c r="AJ8" s="485"/>
      <c r="AK8" s="486"/>
      <c r="AL8" s="487" t="s">
        <v>508</v>
      </c>
      <c r="AM8" s="488">
        <v>0</v>
      </c>
      <c r="AO8" s="483"/>
      <c r="AP8" s="484" t="s">
        <v>507</v>
      </c>
      <c r="AQ8" s="485"/>
      <c r="AR8" s="485"/>
      <c r="AS8" s="485"/>
      <c r="AT8" s="485"/>
      <c r="AU8" s="485"/>
      <c r="AV8" s="485"/>
      <c r="AW8" s="485"/>
      <c r="AX8" s="486"/>
      <c r="AY8" s="487" t="s">
        <v>508</v>
      </c>
      <c r="AZ8" s="488">
        <v>0</v>
      </c>
    </row>
    <row r="9" spans="2:52">
      <c r="B9" s="489"/>
      <c r="C9" s="490" t="s">
        <v>509</v>
      </c>
      <c r="D9" s="317"/>
      <c r="E9" s="317"/>
      <c r="F9" s="317"/>
      <c r="G9" s="317"/>
      <c r="H9" s="317"/>
      <c r="I9" s="317"/>
      <c r="J9" s="317"/>
      <c r="K9" s="491"/>
      <c r="L9" s="492" t="s">
        <v>510</v>
      </c>
      <c r="M9" s="493"/>
      <c r="O9" s="489"/>
      <c r="P9" s="490" t="s">
        <v>509</v>
      </c>
      <c r="Q9" s="317"/>
      <c r="R9" s="317"/>
      <c r="S9" s="317"/>
      <c r="T9" s="317"/>
      <c r="U9" s="317"/>
      <c r="V9" s="317"/>
      <c r="W9" s="317"/>
      <c r="X9" s="491"/>
      <c r="Y9" s="492" t="s">
        <v>510</v>
      </c>
      <c r="Z9" s="493"/>
      <c r="AB9" s="489"/>
      <c r="AC9" s="490" t="s">
        <v>509</v>
      </c>
      <c r="AD9" s="317"/>
      <c r="AE9" s="317"/>
      <c r="AF9" s="317"/>
      <c r="AG9" s="317"/>
      <c r="AH9" s="317"/>
      <c r="AI9" s="317"/>
      <c r="AJ9" s="317"/>
      <c r="AK9" s="491"/>
      <c r="AL9" s="492" t="s">
        <v>510</v>
      </c>
      <c r="AM9" s="493"/>
      <c r="AO9" s="489"/>
      <c r="AP9" s="490" t="s">
        <v>509</v>
      </c>
      <c r="AQ9" s="317"/>
      <c r="AR9" s="317"/>
      <c r="AS9" s="317"/>
      <c r="AT9" s="317"/>
      <c r="AU9" s="317"/>
      <c r="AV9" s="317"/>
      <c r="AW9" s="317"/>
      <c r="AX9" s="491"/>
      <c r="AY9" s="492" t="s">
        <v>510</v>
      </c>
      <c r="AZ9" s="493">
        <v>0</v>
      </c>
    </row>
    <row r="10" spans="2:52">
      <c r="B10" s="494"/>
      <c r="C10" s="267" t="s">
        <v>511</v>
      </c>
      <c r="D10" s="378"/>
      <c r="E10" s="378"/>
      <c r="F10" s="378" t="s">
        <v>512</v>
      </c>
      <c r="G10" s="495"/>
      <c r="H10" s="381"/>
      <c r="I10" s="381"/>
      <c r="J10" s="381"/>
      <c r="K10" s="496"/>
      <c r="L10" s="497"/>
      <c r="M10" s="498"/>
      <c r="O10" s="494"/>
      <c r="P10" s="267" t="s">
        <v>511</v>
      </c>
      <c r="Q10" s="378"/>
      <c r="R10" s="378"/>
      <c r="S10" s="378" t="s">
        <v>512</v>
      </c>
      <c r="T10" s="495"/>
      <c r="U10" s="381"/>
      <c r="V10" s="381"/>
      <c r="W10" s="381"/>
      <c r="X10" s="496"/>
      <c r="Y10" s="497"/>
      <c r="Z10" s="498"/>
      <c r="AB10" s="494"/>
      <c r="AC10" s="267" t="s">
        <v>511</v>
      </c>
      <c r="AD10" s="378"/>
      <c r="AE10" s="378"/>
      <c r="AF10" s="378" t="s">
        <v>512</v>
      </c>
      <c r="AG10" s="495"/>
      <c r="AH10" s="381"/>
      <c r="AI10" s="381"/>
      <c r="AJ10" s="381"/>
      <c r="AK10" s="496"/>
      <c r="AL10" s="497"/>
      <c r="AM10" s="498"/>
      <c r="AO10" s="494"/>
      <c r="AP10" s="267" t="s">
        <v>511</v>
      </c>
      <c r="AQ10" s="378"/>
      <c r="AR10" s="378"/>
      <c r="AS10" s="378" t="s">
        <v>512</v>
      </c>
      <c r="AT10" s="495"/>
      <c r="AU10" s="381"/>
      <c r="AV10" s="381"/>
      <c r="AW10" s="381"/>
      <c r="AX10" s="496"/>
      <c r="AY10" s="497"/>
      <c r="AZ10" s="498"/>
    </row>
    <row r="11" spans="2:52">
      <c r="B11" s="494"/>
      <c r="C11" s="249" t="s">
        <v>513</v>
      </c>
      <c r="D11" s="245"/>
      <c r="E11" s="245"/>
      <c r="F11" s="245" t="s">
        <v>512</v>
      </c>
      <c r="G11" s="499"/>
      <c r="H11" s="385"/>
      <c r="I11" s="385"/>
      <c r="J11" s="385"/>
      <c r="K11" s="500"/>
      <c r="L11" s="501"/>
      <c r="M11" s="502"/>
      <c r="O11" s="494"/>
      <c r="P11" s="249" t="s">
        <v>513</v>
      </c>
      <c r="Q11" s="245"/>
      <c r="R11" s="245"/>
      <c r="S11" s="245" t="s">
        <v>512</v>
      </c>
      <c r="T11" s="499"/>
      <c r="U11" s="385"/>
      <c r="V11" s="385"/>
      <c r="W11" s="385"/>
      <c r="X11" s="500"/>
      <c r="Y11" s="501"/>
      <c r="Z11" s="502"/>
      <c r="AB11" s="494"/>
      <c r="AC11" s="249" t="s">
        <v>513</v>
      </c>
      <c r="AD11" s="245"/>
      <c r="AE11" s="245"/>
      <c r="AF11" s="245" t="s">
        <v>512</v>
      </c>
      <c r="AG11" s="499"/>
      <c r="AH11" s="385"/>
      <c r="AI11" s="385"/>
      <c r="AJ11" s="385"/>
      <c r="AK11" s="500"/>
      <c r="AL11" s="501"/>
      <c r="AM11" s="502"/>
      <c r="AO11" s="494"/>
      <c r="AP11" s="249" t="s">
        <v>513</v>
      </c>
      <c r="AQ11" s="245"/>
      <c r="AR11" s="245"/>
      <c r="AS11" s="245" t="s">
        <v>512</v>
      </c>
      <c r="AT11" s="499"/>
      <c r="AU11" s="385"/>
      <c r="AV11" s="385"/>
      <c r="AW11" s="385"/>
      <c r="AX11" s="500"/>
      <c r="AY11" s="501"/>
      <c r="AZ11" s="502"/>
    </row>
    <row r="12" spans="2:52" ht="17" thickBot="1">
      <c r="B12" s="494"/>
      <c r="C12" s="261" t="s">
        <v>514</v>
      </c>
      <c r="D12" s="374"/>
      <c r="E12" s="374"/>
      <c r="F12" s="374"/>
      <c r="G12" s="503"/>
      <c r="H12" s="503"/>
      <c r="I12" s="503"/>
      <c r="J12" s="503"/>
      <c r="K12" s="258"/>
      <c r="L12" s="504"/>
      <c r="M12" s="505"/>
      <c r="O12" s="494"/>
      <c r="P12" s="261" t="s">
        <v>514</v>
      </c>
      <c r="Q12" s="374"/>
      <c r="R12" s="374"/>
      <c r="S12" s="374"/>
      <c r="T12" s="503"/>
      <c r="U12" s="503"/>
      <c r="V12" s="503"/>
      <c r="W12" s="503"/>
      <c r="X12" s="258"/>
      <c r="Y12" s="504"/>
      <c r="Z12" s="505"/>
      <c r="AB12" s="494"/>
      <c r="AC12" s="261" t="s">
        <v>514</v>
      </c>
      <c r="AD12" s="374"/>
      <c r="AE12" s="374"/>
      <c r="AF12" s="374"/>
      <c r="AG12" s="503"/>
      <c r="AH12" s="503"/>
      <c r="AI12" s="503"/>
      <c r="AJ12" s="503"/>
      <c r="AK12" s="258"/>
      <c r="AL12" s="504"/>
      <c r="AM12" s="505"/>
      <c r="AO12" s="494"/>
      <c r="AP12" s="261" t="s">
        <v>514</v>
      </c>
      <c r="AQ12" s="374"/>
      <c r="AR12" s="374"/>
      <c r="AS12" s="374"/>
      <c r="AT12" s="503"/>
      <c r="AU12" s="503"/>
      <c r="AV12" s="503"/>
      <c r="AW12" s="503"/>
      <c r="AX12" s="258"/>
      <c r="AY12" s="504"/>
      <c r="AZ12" s="505"/>
    </row>
    <row r="13" spans="2:52" ht="17" thickBot="1">
      <c r="B13" s="489"/>
      <c r="C13" s="490"/>
      <c r="D13" s="317"/>
      <c r="E13" s="374"/>
      <c r="F13" s="317"/>
      <c r="G13" s="317"/>
      <c r="H13" s="317"/>
      <c r="I13" s="506" t="s">
        <v>515</v>
      </c>
      <c r="J13" s="317"/>
      <c r="K13" s="507">
        <f>SUM(K10:K12)</f>
        <v>0</v>
      </c>
      <c r="L13" s="508" t="s">
        <v>516</v>
      </c>
      <c r="M13" s="509">
        <f>K13</f>
        <v>0</v>
      </c>
      <c r="O13" s="489"/>
      <c r="P13" s="490"/>
      <c r="Q13" s="317"/>
      <c r="R13" s="374"/>
      <c r="S13" s="317"/>
      <c r="T13" s="317"/>
      <c r="U13" s="317"/>
      <c r="V13" s="506" t="s">
        <v>515</v>
      </c>
      <c r="W13" s="317"/>
      <c r="X13" s="507">
        <f>SUM(X10:X12)</f>
        <v>0</v>
      </c>
      <c r="Y13" s="508" t="s">
        <v>516</v>
      </c>
      <c r="Z13" s="509">
        <f>X13</f>
        <v>0</v>
      </c>
      <c r="AB13" s="489"/>
      <c r="AC13" s="490"/>
      <c r="AD13" s="317"/>
      <c r="AE13" s="374"/>
      <c r="AF13" s="317"/>
      <c r="AG13" s="317"/>
      <c r="AH13" s="317"/>
      <c r="AI13" s="506" t="s">
        <v>515</v>
      </c>
      <c r="AJ13" s="317"/>
      <c r="AK13" s="507">
        <f>SUM(AK10:AK12)</f>
        <v>0</v>
      </c>
      <c r="AL13" s="508" t="s">
        <v>516</v>
      </c>
      <c r="AM13" s="509">
        <f>AK13</f>
        <v>0</v>
      </c>
      <c r="AO13" s="489"/>
      <c r="AP13" s="490"/>
      <c r="AQ13" s="317"/>
      <c r="AR13" s="374"/>
      <c r="AS13" s="317"/>
      <c r="AT13" s="317"/>
      <c r="AU13" s="317"/>
      <c r="AV13" s="506" t="s">
        <v>515</v>
      </c>
      <c r="AW13" s="317"/>
      <c r="AX13" s="507">
        <f>SUM(AX10:AX12)</f>
        <v>0</v>
      </c>
      <c r="AY13" s="508" t="s">
        <v>516</v>
      </c>
      <c r="AZ13" s="509">
        <f>AX13</f>
        <v>0</v>
      </c>
    </row>
    <row r="14" spans="2:52" s="612" customFormat="1" ht="17" thickBot="1">
      <c r="B14" s="700"/>
      <c r="C14" s="686"/>
      <c r="D14" s="687"/>
      <c r="E14" s="687"/>
      <c r="F14" s="687"/>
      <c r="G14" s="687"/>
      <c r="H14" s="687"/>
      <c r="I14" s="687"/>
      <c r="J14" s="687"/>
      <c r="K14" s="701" t="s">
        <v>517</v>
      </c>
      <c r="L14" s="702" t="str">
        <f>"0F"</f>
        <v>0F</v>
      </c>
      <c r="M14" s="703">
        <f>SUM(M8:M13)</f>
        <v>0</v>
      </c>
      <c r="O14" s="700"/>
      <c r="P14" s="686"/>
      <c r="Q14" s="687"/>
      <c r="R14" s="687"/>
      <c r="S14" s="687"/>
      <c r="T14" s="687"/>
      <c r="U14" s="687"/>
      <c r="V14" s="687"/>
      <c r="W14" s="687"/>
      <c r="X14" s="701" t="s">
        <v>517</v>
      </c>
      <c r="Y14" s="702" t="str">
        <f>"0F"</f>
        <v>0F</v>
      </c>
      <c r="Z14" s="703">
        <f>SUM(Z8:Z13)</f>
        <v>0</v>
      </c>
      <c r="AB14" s="700"/>
      <c r="AC14" s="686"/>
      <c r="AD14" s="687"/>
      <c r="AE14" s="687"/>
      <c r="AF14" s="687"/>
      <c r="AG14" s="687"/>
      <c r="AH14" s="687"/>
      <c r="AI14" s="687"/>
      <c r="AJ14" s="687"/>
      <c r="AK14" s="701" t="s">
        <v>517</v>
      </c>
      <c r="AL14" s="702" t="str">
        <f>"0F"</f>
        <v>0F</v>
      </c>
      <c r="AM14" s="703">
        <f>SUM(AM8:AM13)</f>
        <v>0</v>
      </c>
      <c r="AO14" s="700"/>
      <c r="AP14" s="686"/>
      <c r="AQ14" s="687"/>
      <c r="AR14" s="687"/>
      <c r="AS14" s="687"/>
      <c r="AT14" s="687"/>
      <c r="AU14" s="687"/>
      <c r="AV14" s="687"/>
      <c r="AW14" s="687"/>
      <c r="AX14" s="701" t="s">
        <v>517</v>
      </c>
      <c r="AY14" s="702" t="str">
        <f>"0F"</f>
        <v>0F</v>
      </c>
      <c r="AZ14" s="703">
        <f>SUM(AZ8:AZ13)</f>
        <v>0</v>
      </c>
    </row>
    <row r="15" spans="2:52">
      <c r="B15" s="511"/>
      <c r="C15" s="348"/>
      <c r="D15" s="346"/>
      <c r="E15" s="512" t="s">
        <v>518</v>
      </c>
      <c r="F15" s="346"/>
      <c r="G15" s="348" t="s">
        <v>519</v>
      </c>
      <c r="H15" s="346"/>
      <c r="I15" s="346"/>
      <c r="J15" s="346"/>
      <c r="K15" s="513"/>
      <c r="L15" s="514" t="s">
        <v>520</v>
      </c>
      <c r="M15" s="515"/>
      <c r="O15" s="511"/>
      <c r="P15" s="348"/>
      <c r="Q15" s="346"/>
      <c r="R15" s="512" t="s">
        <v>518</v>
      </c>
      <c r="S15" s="346"/>
      <c r="T15" s="348" t="s">
        <v>519</v>
      </c>
      <c r="U15" s="346"/>
      <c r="V15" s="346"/>
      <c r="W15" s="346"/>
      <c r="X15" s="513"/>
      <c r="Y15" s="514" t="s">
        <v>520</v>
      </c>
      <c r="Z15" s="515"/>
      <c r="AB15" s="511"/>
      <c r="AC15" s="348"/>
      <c r="AD15" s="346"/>
      <c r="AE15" s="512" t="s">
        <v>518</v>
      </c>
      <c r="AF15" s="346"/>
      <c r="AG15" s="348" t="s">
        <v>519</v>
      </c>
      <c r="AH15" s="346"/>
      <c r="AI15" s="346"/>
      <c r="AJ15" s="346"/>
      <c r="AK15" s="513"/>
      <c r="AL15" s="514" t="s">
        <v>520</v>
      </c>
      <c r="AM15" s="515"/>
      <c r="AO15" s="511"/>
      <c r="AP15" s="348"/>
      <c r="AQ15" s="346"/>
      <c r="AR15" s="512" t="s">
        <v>518</v>
      </c>
      <c r="AS15" s="346"/>
      <c r="AT15" s="348" t="s">
        <v>519</v>
      </c>
      <c r="AU15" s="346"/>
      <c r="AV15" s="346"/>
      <c r="AW15" s="346"/>
      <c r="AX15" s="513"/>
      <c r="AY15" s="514" t="s">
        <v>520</v>
      </c>
      <c r="AZ15" s="515"/>
    </row>
    <row r="16" spans="2:52">
      <c r="B16" s="494"/>
      <c r="C16" s="516"/>
      <c r="D16" s="245"/>
      <c r="E16" s="517" t="s">
        <v>521</v>
      </c>
      <c r="F16" s="245"/>
      <c r="G16" s="249" t="s">
        <v>522</v>
      </c>
      <c r="H16" s="245"/>
      <c r="I16" s="245"/>
      <c r="J16" s="245"/>
      <c r="K16" s="518"/>
      <c r="L16" s="519" t="s">
        <v>523</v>
      </c>
      <c r="M16" s="520"/>
      <c r="O16" s="494"/>
      <c r="P16" s="516"/>
      <c r="Q16" s="245"/>
      <c r="R16" s="517" t="s">
        <v>521</v>
      </c>
      <c r="S16" s="245"/>
      <c r="T16" s="249" t="s">
        <v>522</v>
      </c>
      <c r="U16" s="245"/>
      <c r="V16" s="245"/>
      <c r="W16" s="245"/>
      <c r="X16" s="518"/>
      <c r="Y16" s="519" t="s">
        <v>523</v>
      </c>
      <c r="Z16" s="520"/>
      <c r="AB16" s="494"/>
      <c r="AC16" s="516"/>
      <c r="AD16" s="245"/>
      <c r="AE16" s="517" t="s">
        <v>521</v>
      </c>
      <c r="AF16" s="245"/>
      <c r="AG16" s="249" t="s">
        <v>522</v>
      </c>
      <c r="AH16" s="245"/>
      <c r="AI16" s="245"/>
      <c r="AJ16" s="245"/>
      <c r="AK16" s="518"/>
      <c r="AL16" s="519" t="s">
        <v>523</v>
      </c>
      <c r="AM16" s="520"/>
      <c r="AO16" s="494"/>
      <c r="AP16" s="516"/>
      <c r="AQ16" s="245"/>
      <c r="AR16" s="517" t="s">
        <v>521</v>
      </c>
      <c r="AS16" s="245"/>
      <c r="AT16" s="249" t="s">
        <v>522</v>
      </c>
      <c r="AU16" s="245"/>
      <c r="AV16" s="245"/>
      <c r="AW16" s="245"/>
      <c r="AX16" s="518"/>
      <c r="AY16" s="519" t="s">
        <v>523</v>
      </c>
      <c r="AZ16" s="520"/>
    </row>
    <row r="17" spans="2:52">
      <c r="B17" s="494"/>
      <c r="C17" s="516"/>
      <c r="D17" s="245"/>
      <c r="E17" s="517" t="s">
        <v>524</v>
      </c>
      <c r="F17" s="245"/>
      <c r="G17" s="249" t="str">
        <f>"- Autres réserves"</f>
        <v>- Autres réserves</v>
      </c>
      <c r="H17" s="245"/>
      <c r="I17" s="245"/>
      <c r="J17" s="245"/>
      <c r="K17" s="518"/>
      <c r="L17" s="519" t="s">
        <v>525</v>
      </c>
      <c r="M17" s="520"/>
      <c r="O17" s="494"/>
      <c r="P17" s="516"/>
      <c r="Q17" s="245"/>
      <c r="R17" s="517" t="s">
        <v>524</v>
      </c>
      <c r="S17" s="245"/>
      <c r="T17" s="249" t="str">
        <f>"- Autres réserves"</f>
        <v>- Autres réserves</v>
      </c>
      <c r="U17" s="245"/>
      <c r="V17" s="245"/>
      <c r="W17" s="245"/>
      <c r="X17" s="518"/>
      <c r="Y17" s="519" t="s">
        <v>525</v>
      </c>
      <c r="Z17" s="520"/>
      <c r="AB17" s="494"/>
      <c r="AC17" s="516"/>
      <c r="AD17" s="245"/>
      <c r="AE17" s="517" t="s">
        <v>524</v>
      </c>
      <c r="AF17" s="245"/>
      <c r="AG17" s="249" t="str">
        <f>"- Autres réserves"</f>
        <v>- Autres réserves</v>
      </c>
      <c r="AH17" s="245"/>
      <c r="AI17" s="245"/>
      <c r="AJ17" s="245"/>
      <c r="AK17" s="518"/>
      <c r="AL17" s="519" t="s">
        <v>525</v>
      </c>
      <c r="AM17" s="520"/>
      <c r="AO17" s="494"/>
      <c r="AP17" s="516"/>
      <c r="AQ17" s="245"/>
      <c r="AR17" s="517" t="s">
        <v>524</v>
      </c>
      <c r="AS17" s="245"/>
      <c r="AT17" s="249" t="str">
        <f>"- Autres réserves"</f>
        <v>- Autres réserves</v>
      </c>
      <c r="AU17" s="245"/>
      <c r="AV17" s="245"/>
      <c r="AW17" s="245"/>
      <c r="AX17" s="518"/>
      <c r="AY17" s="519" t="s">
        <v>525</v>
      </c>
      <c r="AZ17" s="520">
        <v>0</v>
      </c>
    </row>
    <row r="18" spans="2:52">
      <c r="B18" s="494"/>
      <c r="C18" s="521"/>
      <c r="D18" s="374"/>
      <c r="E18" s="522"/>
      <c r="F18" s="374"/>
      <c r="G18" s="261" t="str">
        <f>"- Réserve spéciale avant incorporation au capital (art. 219-I-f)*"</f>
        <v>- Réserve spéciale avant incorporation au capital (art. 219-I-f)*</v>
      </c>
      <c r="H18" s="374"/>
      <c r="I18" s="374"/>
      <c r="J18" s="374"/>
      <c r="K18" s="523"/>
      <c r="L18" s="519" t="s">
        <v>526</v>
      </c>
      <c r="M18" s="520"/>
      <c r="O18" s="494"/>
      <c r="P18" s="521"/>
      <c r="Q18" s="374"/>
      <c r="R18" s="522"/>
      <c r="S18" s="374"/>
      <c r="T18" s="261" t="str">
        <f>"- Réserve spéciale avant incorporation au capital (art. 219-I-f)*"</f>
        <v>- Réserve spéciale avant incorporation au capital (art. 219-I-f)*</v>
      </c>
      <c r="U18" s="374"/>
      <c r="V18" s="374"/>
      <c r="W18" s="374"/>
      <c r="X18" s="523"/>
      <c r="Y18" s="519" t="s">
        <v>526</v>
      </c>
      <c r="Z18" s="520"/>
      <c r="AB18" s="494"/>
      <c r="AC18" s="521"/>
      <c r="AD18" s="374"/>
      <c r="AE18" s="522"/>
      <c r="AF18" s="374"/>
      <c r="AG18" s="261" t="str">
        <f>"- Réserve spéciale avant incorporation au capital (art. 219-I-f)*"</f>
        <v>- Réserve spéciale avant incorporation au capital (art. 219-I-f)*</v>
      </c>
      <c r="AH18" s="374"/>
      <c r="AI18" s="374"/>
      <c r="AJ18" s="374"/>
      <c r="AK18" s="523"/>
      <c r="AL18" s="519" t="s">
        <v>526</v>
      </c>
      <c r="AM18" s="520"/>
      <c r="AO18" s="494"/>
      <c r="AP18" s="521"/>
      <c r="AQ18" s="374"/>
      <c r="AR18" s="522"/>
      <c r="AS18" s="374"/>
      <c r="AT18" s="261" t="str">
        <f>"- Réserve spéciale avant incorporation au capital (art. 219-I-f)*"</f>
        <v>- Réserve spéciale avant incorporation au capital (art. 219-I-f)*</v>
      </c>
      <c r="AU18" s="374"/>
      <c r="AV18" s="374"/>
      <c r="AW18" s="374"/>
      <c r="AX18" s="523"/>
      <c r="AY18" s="519" t="s">
        <v>526</v>
      </c>
      <c r="AZ18" s="520"/>
    </row>
    <row r="19" spans="2:52">
      <c r="B19" s="494"/>
      <c r="C19" s="490" t="s">
        <v>527</v>
      </c>
      <c r="D19" s="317"/>
      <c r="E19" s="317"/>
      <c r="F19" s="317"/>
      <c r="G19" s="317"/>
      <c r="H19" s="317"/>
      <c r="I19" s="317"/>
      <c r="J19" s="317"/>
      <c r="K19" s="524"/>
      <c r="L19" s="519" t="s">
        <v>528</v>
      </c>
      <c r="M19" s="520">
        <v>0</v>
      </c>
      <c r="O19" s="494"/>
      <c r="P19" s="490" t="s">
        <v>527</v>
      </c>
      <c r="Q19" s="317"/>
      <c r="R19" s="317"/>
      <c r="S19" s="317"/>
      <c r="T19" s="317"/>
      <c r="U19" s="317"/>
      <c r="V19" s="317"/>
      <c r="W19" s="317"/>
      <c r="X19" s="524"/>
      <c r="Y19" s="519" t="s">
        <v>528</v>
      </c>
      <c r="Z19" s="520">
        <v>0</v>
      </c>
      <c r="AB19" s="494"/>
      <c r="AC19" s="490" t="s">
        <v>527</v>
      </c>
      <c r="AD19" s="317"/>
      <c r="AE19" s="317"/>
      <c r="AF19" s="317"/>
      <c r="AG19" s="317"/>
      <c r="AH19" s="317"/>
      <c r="AI19" s="317"/>
      <c r="AJ19" s="317"/>
      <c r="AK19" s="524"/>
      <c r="AL19" s="519" t="s">
        <v>528</v>
      </c>
      <c r="AM19" s="520">
        <v>0</v>
      </c>
      <c r="AO19" s="494"/>
      <c r="AP19" s="490" t="s">
        <v>527</v>
      </c>
      <c r="AQ19" s="317"/>
      <c r="AR19" s="317"/>
      <c r="AS19" s="317"/>
      <c r="AT19" s="317"/>
      <c r="AU19" s="317"/>
      <c r="AV19" s="317"/>
      <c r="AW19" s="317"/>
      <c r="AX19" s="524"/>
      <c r="AY19" s="519" t="s">
        <v>528</v>
      </c>
      <c r="AZ19" s="520">
        <v>0</v>
      </c>
    </row>
    <row r="20" spans="2:52">
      <c r="B20" s="494"/>
      <c r="C20" s="490" t="s">
        <v>529</v>
      </c>
      <c r="D20" s="317"/>
      <c r="E20" s="317"/>
      <c r="F20" s="317"/>
      <c r="G20" s="317"/>
      <c r="H20" s="317"/>
      <c r="I20" s="317"/>
      <c r="J20" s="317"/>
      <c r="K20" s="524"/>
      <c r="L20" s="519" t="str">
        <f>"ZF"</f>
        <v>ZF</v>
      </c>
      <c r="M20" s="520"/>
      <c r="O20" s="494"/>
      <c r="P20" s="490" t="s">
        <v>529</v>
      </c>
      <c r="Q20" s="317"/>
      <c r="R20" s="317"/>
      <c r="S20" s="317"/>
      <c r="T20" s="317"/>
      <c r="U20" s="317"/>
      <c r="V20" s="317"/>
      <c r="W20" s="317"/>
      <c r="X20" s="524"/>
      <c r="Y20" s="519" t="str">
        <f>"ZF"</f>
        <v>ZF</v>
      </c>
      <c r="Z20" s="520"/>
      <c r="AB20" s="494"/>
      <c r="AC20" s="490" t="s">
        <v>529</v>
      </c>
      <c r="AD20" s="317"/>
      <c r="AE20" s="317"/>
      <c r="AF20" s="317"/>
      <c r="AG20" s="317"/>
      <c r="AH20" s="317"/>
      <c r="AI20" s="317"/>
      <c r="AJ20" s="317"/>
      <c r="AK20" s="524"/>
      <c r="AL20" s="519" t="str">
        <f>"ZF"</f>
        <v>ZF</v>
      </c>
      <c r="AM20" s="520"/>
      <c r="AO20" s="494"/>
      <c r="AP20" s="490" t="s">
        <v>529</v>
      </c>
      <c r="AQ20" s="317"/>
      <c r="AR20" s="317"/>
      <c r="AS20" s="317"/>
      <c r="AT20" s="317"/>
      <c r="AU20" s="317"/>
      <c r="AV20" s="317"/>
      <c r="AW20" s="317"/>
      <c r="AX20" s="524"/>
      <c r="AY20" s="519" t="str">
        <f>"ZF"</f>
        <v>ZF</v>
      </c>
      <c r="AZ20" s="520"/>
    </row>
    <row r="21" spans="2:52" ht="17" thickBot="1">
      <c r="B21" s="494"/>
      <c r="C21" s="490" t="s">
        <v>25</v>
      </c>
      <c r="D21" s="317"/>
      <c r="E21" s="317"/>
      <c r="F21" s="317"/>
      <c r="G21" s="317"/>
      <c r="H21" s="317"/>
      <c r="I21" s="317"/>
      <c r="J21" s="317"/>
      <c r="K21" s="524"/>
      <c r="L21" s="519" t="s">
        <v>530</v>
      </c>
      <c r="M21" s="525"/>
      <c r="O21" s="494"/>
      <c r="P21" s="490" t="s">
        <v>25</v>
      </c>
      <c r="Q21" s="317"/>
      <c r="R21" s="317"/>
      <c r="S21" s="317"/>
      <c r="T21" s="317"/>
      <c r="U21" s="317"/>
      <c r="V21" s="317"/>
      <c r="W21" s="317"/>
      <c r="X21" s="524"/>
      <c r="Y21" s="519" t="s">
        <v>530</v>
      </c>
      <c r="Z21" s="525"/>
      <c r="AB21" s="494"/>
      <c r="AC21" s="490" t="s">
        <v>25</v>
      </c>
      <c r="AD21" s="317"/>
      <c r="AE21" s="317"/>
      <c r="AF21" s="317"/>
      <c r="AG21" s="317"/>
      <c r="AH21" s="317"/>
      <c r="AI21" s="317"/>
      <c r="AJ21" s="317"/>
      <c r="AK21" s="524"/>
      <c r="AL21" s="519" t="s">
        <v>530</v>
      </c>
      <c r="AM21" s="525"/>
      <c r="AO21" s="494"/>
      <c r="AP21" s="490" t="s">
        <v>25</v>
      </c>
      <c r="AQ21" s="317"/>
      <c r="AR21" s="317"/>
      <c r="AS21" s="317"/>
      <c r="AT21" s="317"/>
      <c r="AU21" s="317"/>
      <c r="AV21" s="317"/>
      <c r="AW21" s="317"/>
      <c r="AX21" s="524"/>
      <c r="AY21" s="519" t="s">
        <v>530</v>
      </c>
      <c r="AZ21" s="525"/>
    </row>
    <row r="22" spans="2:52" s="612" customFormat="1" ht="17" thickBot="1">
      <c r="B22" s="704"/>
      <c r="C22" s="686" t="s">
        <v>531</v>
      </c>
      <c r="D22" s="688"/>
      <c r="E22" s="688"/>
      <c r="F22" s="688"/>
      <c r="G22" s="688"/>
      <c r="H22" s="688"/>
      <c r="I22" s="688"/>
      <c r="J22" s="688"/>
      <c r="K22" s="705" t="s">
        <v>532</v>
      </c>
      <c r="L22" s="702" t="s">
        <v>533</v>
      </c>
      <c r="M22" s="703">
        <f>SUM(M15:M21)</f>
        <v>0</v>
      </c>
      <c r="O22" s="704"/>
      <c r="P22" s="686" t="s">
        <v>531</v>
      </c>
      <c r="Q22" s="688"/>
      <c r="R22" s="688"/>
      <c r="S22" s="688"/>
      <c r="T22" s="688"/>
      <c r="U22" s="688"/>
      <c r="V22" s="688"/>
      <c r="W22" s="688"/>
      <c r="X22" s="705" t="s">
        <v>532</v>
      </c>
      <c r="Y22" s="702" t="s">
        <v>533</v>
      </c>
      <c r="Z22" s="703">
        <f>SUM(Z15:Z21)</f>
        <v>0</v>
      </c>
      <c r="AB22" s="704"/>
      <c r="AC22" s="686" t="s">
        <v>531</v>
      </c>
      <c r="AD22" s="688"/>
      <c r="AE22" s="688"/>
      <c r="AF22" s="688"/>
      <c r="AG22" s="688"/>
      <c r="AH22" s="688"/>
      <c r="AI22" s="688"/>
      <c r="AJ22" s="688"/>
      <c r="AK22" s="705" t="s">
        <v>532</v>
      </c>
      <c r="AL22" s="702" t="s">
        <v>533</v>
      </c>
      <c r="AM22" s="703">
        <f>SUM(AM15:AM21)</f>
        <v>0</v>
      </c>
      <c r="AO22" s="704"/>
      <c r="AP22" s="686" t="s">
        <v>531</v>
      </c>
      <c r="AQ22" s="688"/>
      <c r="AR22" s="688"/>
      <c r="AS22" s="688"/>
      <c r="AT22" s="688"/>
      <c r="AU22" s="688"/>
      <c r="AV22" s="688"/>
      <c r="AW22" s="688"/>
      <c r="AX22" s="705" t="s">
        <v>532</v>
      </c>
      <c r="AY22" s="702" t="s">
        <v>533</v>
      </c>
      <c r="AZ22" s="703">
        <f>SUM(AZ15:AZ21)</f>
        <v>0</v>
      </c>
    </row>
    <row r="23" spans="2:52" ht="17" thickBot="1">
      <c r="B23" s="482" t="s">
        <v>534</v>
      </c>
      <c r="C23" s="343"/>
      <c r="D23" s="343"/>
      <c r="E23" s="343"/>
      <c r="F23" s="343"/>
      <c r="G23" s="343"/>
      <c r="H23" s="343"/>
      <c r="I23" s="527"/>
      <c r="J23" s="528" t="s">
        <v>535</v>
      </c>
      <c r="K23" s="529"/>
      <c r="L23" s="530" t="s">
        <v>536</v>
      </c>
      <c r="M23" s="531"/>
      <c r="O23" s="482" t="s">
        <v>534</v>
      </c>
      <c r="P23" s="343"/>
      <c r="Q23" s="343"/>
      <c r="R23" s="343"/>
      <c r="S23" s="343"/>
      <c r="T23" s="343"/>
      <c r="U23" s="343"/>
      <c r="V23" s="527"/>
      <c r="W23" s="528" t="s">
        <v>535</v>
      </c>
      <c r="X23" s="529"/>
      <c r="Y23" s="530" t="s">
        <v>536</v>
      </c>
      <c r="Z23" s="531"/>
      <c r="AB23" s="482" t="s">
        <v>534</v>
      </c>
      <c r="AC23" s="343"/>
      <c r="AD23" s="343"/>
      <c r="AE23" s="343"/>
      <c r="AF23" s="343"/>
      <c r="AG23" s="343"/>
      <c r="AH23" s="343"/>
      <c r="AI23" s="527"/>
      <c r="AJ23" s="528" t="s">
        <v>535</v>
      </c>
      <c r="AK23" s="529"/>
      <c r="AL23" s="530" t="s">
        <v>536</v>
      </c>
      <c r="AM23" s="531"/>
      <c r="AO23" s="482" t="s">
        <v>534</v>
      </c>
      <c r="AP23" s="343"/>
      <c r="AQ23" s="343"/>
      <c r="AR23" s="343"/>
      <c r="AS23" s="343"/>
      <c r="AT23" s="343"/>
      <c r="AU23" s="343"/>
      <c r="AV23" s="527"/>
      <c r="AW23" s="528" t="s">
        <v>535</v>
      </c>
      <c r="AX23" s="529"/>
      <c r="AY23" s="530" t="s">
        <v>536</v>
      </c>
      <c r="AZ23" s="531"/>
    </row>
    <row r="24" spans="2:52">
      <c r="B24" s="532"/>
      <c r="C24" s="348" t="s">
        <v>537</v>
      </c>
      <c r="D24" s="346"/>
      <c r="E24" s="346"/>
      <c r="F24" s="346"/>
      <c r="G24" s="346"/>
      <c r="H24" s="346"/>
      <c r="I24" s="347"/>
      <c r="J24" s="363" t="s">
        <v>538</v>
      </c>
      <c r="K24" s="533"/>
      <c r="L24" s="534"/>
      <c r="M24" s="533"/>
      <c r="O24" s="532"/>
      <c r="P24" s="348" t="s">
        <v>537</v>
      </c>
      <c r="Q24" s="346"/>
      <c r="R24" s="346"/>
      <c r="S24" s="346"/>
      <c r="T24" s="346"/>
      <c r="U24" s="346"/>
      <c r="V24" s="347"/>
      <c r="W24" s="363" t="s">
        <v>538</v>
      </c>
      <c r="X24" s="533"/>
      <c r="Y24" s="534"/>
      <c r="Z24" s="533"/>
      <c r="AB24" s="532"/>
      <c r="AC24" s="348" t="s">
        <v>537</v>
      </c>
      <c r="AD24" s="346"/>
      <c r="AE24" s="346"/>
      <c r="AF24" s="346"/>
      <c r="AG24" s="346"/>
      <c r="AH24" s="346"/>
      <c r="AI24" s="347"/>
      <c r="AJ24" s="363" t="s">
        <v>538</v>
      </c>
      <c r="AK24" s="533"/>
      <c r="AL24" s="534"/>
      <c r="AM24" s="533"/>
      <c r="AO24" s="532"/>
      <c r="AP24" s="348" t="s">
        <v>537</v>
      </c>
      <c r="AQ24" s="346"/>
      <c r="AR24" s="346"/>
      <c r="AS24" s="346"/>
      <c r="AT24" s="346"/>
      <c r="AU24" s="346"/>
      <c r="AV24" s="347"/>
      <c r="AW24" s="363" t="s">
        <v>538</v>
      </c>
      <c r="AX24" s="533">
        <v>0</v>
      </c>
      <c r="AY24" s="534"/>
      <c r="AZ24" s="533"/>
    </row>
    <row r="25" spans="2:52">
      <c r="B25" s="489"/>
      <c r="C25" s="249" t="s">
        <v>539</v>
      </c>
      <c r="D25" s="245"/>
      <c r="E25" s="245"/>
      <c r="F25" s="245"/>
      <c r="G25" s="245"/>
      <c r="H25" s="245"/>
      <c r="I25" s="367"/>
      <c r="J25" s="368" t="s">
        <v>540</v>
      </c>
      <c r="K25" s="255"/>
      <c r="L25" s="535"/>
      <c r="M25" s="255"/>
      <c r="O25" s="489"/>
      <c r="P25" s="249" t="s">
        <v>539</v>
      </c>
      <c r="Q25" s="245"/>
      <c r="R25" s="245"/>
      <c r="S25" s="245"/>
      <c r="T25" s="245"/>
      <c r="U25" s="245"/>
      <c r="V25" s="367"/>
      <c r="W25" s="368" t="s">
        <v>540</v>
      </c>
      <c r="X25" s="255"/>
      <c r="Y25" s="535"/>
      <c r="Z25" s="255"/>
      <c r="AB25" s="489"/>
      <c r="AC25" s="249" t="s">
        <v>539</v>
      </c>
      <c r="AD25" s="245"/>
      <c r="AE25" s="245"/>
      <c r="AF25" s="245"/>
      <c r="AG25" s="245"/>
      <c r="AH25" s="245"/>
      <c r="AI25" s="367"/>
      <c r="AJ25" s="368" t="s">
        <v>540</v>
      </c>
      <c r="AK25" s="255"/>
      <c r="AL25" s="535"/>
      <c r="AM25" s="255"/>
      <c r="AO25" s="489"/>
      <c r="AP25" s="249" t="s">
        <v>539</v>
      </c>
      <c r="AQ25" s="245"/>
      <c r="AR25" s="245"/>
      <c r="AS25" s="245"/>
      <c r="AT25" s="245"/>
      <c r="AU25" s="245"/>
      <c r="AV25" s="367"/>
      <c r="AW25" s="368" t="s">
        <v>540</v>
      </c>
      <c r="AX25" s="255"/>
      <c r="AY25" s="535"/>
      <c r="AZ25" s="255"/>
    </row>
    <row r="26" spans="2:52" ht="17" thickBot="1">
      <c r="B26" s="510"/>
      <c r="C26" s="536" t="s">
        <v>541</v>
      </c>
      <c r="D26" s="357"/>
      <c r="E26" s="357"/>
      <c r="F26" s="357"/>
      <c r="G26" s="357"/>
      <c r="H26" s="357"/>
      <c r="I26" s="358"/>
      <c r="J26" s="375" t="s">
        <v>542</v>
      </c>
      <c r="K26" s="537"/>
      <c r="L26" s="538"/>
      <c r="M26" s="537"/>
      <c r="O26" s="510"/>
      <c r="P26" s="536" t="s">
        <v>541</v>
      </c>
      <c r="Q26" s="357"/>
      <c r="R26" s="357"/>
      <c r="S26" s="357"/>
      <c r="T26" s="357"/>
      <c r="U26" s="357"/>
      <c r="V26" s="358"/>
      <c r="W26" s="375" t="s">
        <v>542</v>
      </c>
      <c r="X26" s="537"/>
      <c r="Y26" s="538"/>
      <c r="Z26" s="537"/>
      <c r="AB26" s="510"/>
      <c r="AC26" s="536" t="s">
        <v>541</v>
      </c>
      <c r="AD26" s="357"/>
      <c r="AE26" s="357"/>
      <c r="AF26" s="357"/>
      <c r="AG26" s="357"/>
      <c r="AH26" s="357"/>
      <c r="AI26" s="358"/>
      <c r="AJ26" s="375" t="s">
        <v>542</v>
      </c>
      <c r="AK26" s="537"/>
      <c r="AL26" s="538"/>
      <c r="AM26" s="537"/>
      <c r="AO26" s="510"/>
      <c r="AP26" s="536" t="s">
        <v>541</v>
      </c>
      <c r="AQ26" s="357"/>
      <c r="AR26" s="357"/>
      <c r="AS26" s="357"/>
      <c r="AT26" s="357"/>
      <c r="AU26" s="357"/>
      <c r="AV26" s="358"/>
      <c r="AW26" s="375" t="s">
        <v>542</v>
      </c>
      <c r="AX26" s="537">
        <v>0</v>
      </c>
      <c r="AY26" s="538"/>
      <c r="AZ26" s="537">
        <v>0</v>
      </c>
    </row>
    <row r="27" spans="2:52">
      <c r="B27" s="539"/>
      <c r="C27" s="267" t="s">
        <v>543</v>
      </c>
      <c r="D27" s="378"/>
      <c r="E27" s="378"/>
      <c r="F27" s="378"/>
      <c r="G27" s="378"/>
      <c r="H27" s="378"/>
      <c r="I27" s="379"/>
      <c r="J27" s="368" t="s">
        <v>544</v>
      </c>
      <c r="K27" s="255"/>
      <c r="L27" s="535"/>
      <c r="M27" s="255"/>
      <c r="O27" s="539"/>
      <c r="P27" s="267" t="s">
        <v>543</v>
      </c>
      <c r="Q27" s="378"/>
      <c r="R27" s="378"/>
      <c r="S27" s="378"/>
      <c r="T27" s="378"/>
      <c r="U27" s="378"/>
      <c r="V27" s="379"/>
      <c r="W27" s="368" t="s">
        <v>544</v>
      </c>
      <c r="X27" s="255"/>
      <c r="Y27" s="535"/>
      <c r="Z27" s="255"/>
      <c r="AB27" s="539"/>
      <c r="AC27" s="267" t="s">
        <v>543</v>
      </c>
      <c r="AD27" s="378"/>
      <c r="AE27" s="378"/>
      <c r="AF27" s="378"/>
      <c r="AG27" s="378"/>
      <c r="AH27" s="378"/>
      <c r="AI27" s="379"/>
      <c r="AJ27" s="368" t="s">
        <v>544</v>
      </c>
      <c r="AK27" s="255"/>
      <c r="AL27" s="535"/>
      <c r="AM27" s="255"/>
      <c r="AO27" s="539"/>
      <c r="AP27" s="267" t="s">
        <v>543</v>
      </c>
      <c r="AQ27" s="378"/>
      <c r="AR27" s="378"/>
      <c r="AS27" s="378"/>
      <c r="AT27" s="378"/>
      <c r="AU27" s="378"/>
      <c r="AV27" s="379"/>
      <c r="AW27" s="368" t="s">
        <v>544</v>
      </c>
      <c r="AX27" s="255">
        <v>0</v>
      </c>
      <c r="AY27" s="535"/>
      <c r="AZ27" s="255"/>
    </row>
    <row r="28" spans="2:52">
      <c r="B28" s="494"/>
      <c r="C28" s="249" t="s">
        <v>545</v>
      </c>
      <c r="D28" s="245"/>
      <c r="E28" s="245"/>
      <c r="F28" s="245"/>
      <c r="G28" s="245"/>
      <c r="H28" s="245"/>
      <c r="I28" s="367"/>
      <c r="J28" s="368" t="s">
        <v>546</v>
      </c>
      <c r="K28" s="255"/>
      <c r="L28" s="535"/>
      <c r="M28" s="255"/>
      <c r="O28" s="494"/>
      <c r="P28" s="249" t="s">
        <v>545</v>
      </c>
      <c r="Q28" s="245"/>
      <c r="R28" s="245"/>
      <c r="S28" s="245"/>
      <c r="T28" s="245"/>
      <c r="U28" s="245"/>
      <c r="V28" s="367"/>
      <c r="W28" s="368" t="s">
        <v>546</v>
      </c>
      <c r="X28" s="255"/>
      <c r="Y28" s="535"/>
      <c r="Z28" s="255"/>
      <c r="AB28" s="494"/>
      <c r="AC28" s="249" t="s">
        <v>545</v>
      </c>
      <c r="AD28" s="245"/>
      <c r="AE28" s="245"/>
      <c r="AF28" s="245"/>
      <c r="AG28" s="245"/>
      <c r="AH28" s="245"/>
      <c r="AI28" s="367"/>
      <c r="AJ28" s="368" t="s">
        <v>546</v>
      </c>
      <c r="AK28" s="255"/>
      <c r="AL28" s="535"/>
      <c r="AM28" s="255"/>
      <c r="AO28" s="494"/>
      <c r="AP28" s="249" t="s">
        <v>545</v>
      </c>
      <c r="AQ28" s="245"/>
      <c r="AR28" s="245"/>
      <c r="AS28" s="245"/>
      <c r="AT28" s="245"/>
      <c r="AU28" s="245"/>
      <c r="AV28" s="367"/>
      <c r="AW28" s="368" t="s">
        <v>546</v>
      </c>
      <c r="AX28" s="255">
        <v>0</v>
      </c>
      <c r="AY28" s="535"/>
      <c r="AZ28" s="255"/>
    </row>
    <row r="29" spans="2:52">
      <c r="B29" s="494"/>
      <c r="C29" s="249" t="str">
        <f>"- Personnel extérieur à l'entreprise"</f>
        <v>- Personnel extérieur à l'entreprise</v>
      </c>
      <c r="D29" s="245"/>
      <c r="E29" s="245"/>
      <c r="F29" s="245"/>
      <c r="G29" s="245"/>
      <c r="H29" s="245"/>
      <c r="I29" s="367"/>
      <c r="J29" s="368" t="s">
        <v>547</v>
      </c>
      <c r="K29" s="255"/>
      <c r="L29" s="535"/>
      <c r="M29" s="255"/>
      <c r="O29" s="494"/>
      <c r="P29" s="249" t="str">
        <f>"- Personnel extérieur à l'entreprise"</f>
        <v>- Personnel extérieur à l'entreprise</v>
      </c>
      <c r="Q29" s="245"/>
      <c r="R29" s="245"/>
      <c r="S29" s="245"/>
      <c r="T29" s="245"/>
      <c r="U29" s="245"/>
      <c r="V29" s="367"/>
      <c r="W29" s="368" t="s">
        <v>547</v>
      </c>
      <c r="X29" s="255"/>
      <c r="Y29" s="535"/>
      <c r="Z29" s="255"/>
      <c r="AB29" s="494"/>
      <c r="AC29" s="249" t="str">
        <f>"- Personnel extérieur à l'entreprise"</f>
        <v>- Personnel extérieur à l'entreprise</v>
      </c>
      <c r="AD29" s="245"/>
      <c r="AE29" s="245"/>
      <c r="AF29" s="245"/>
      <c r="AG29" s="245"/>
      <c r="AH29" s="245"/>
      <c r="AI29" s="367"/>
      <c r="AJ29" s="368" t="s">
        <v>547</v>
      </c>
      <c r="AK29" s="255"/>
      <c r="AL29" s="535"/>
      <c r="AM29" s="255"/>
      <c r="AO29" s="494"/>
      <c r="AP29" s="249" t="str">
        <f>"- Personnel extérieur à l'entreprise"</f>
        <v>- Personnel extérieur à l'entreprise</v>
      </c>
      <c r="AQ29" s="245"/>
      <c r="AR29" s="245"/>
      <c r="AS29" s="245"/>
      <c r="AT29" s="245"/>
      <c r="AU29" s="245"/>
      <c r="AV29" s="367"/>
      <c r="AW29" s="368" t="s">
        <v>547</v>
      </c>
      <c r="AX29" s="255">
        <v>0</v>
      </c>
      <c r="AY29" s="535"/>
      <c r="AZ29" s="255"/>
    </row>
    <row r="30" spans="2:52">
      <c r="B30" s="494"/>
      <c r="C30" s="540" t="str">
        <f>"- Rémunérations d'intermédiaires et honoraires hors rétrocessions"</f>
        <v>- Rémunérations d'intermédiaires et honoraires hors rétrocessions</v>
      </c>
      <c r="D30" s="245"/>
      <c r="E30" s="245"/>
      <c r="F30" s="245"/>
      <c r="G30" s="245"/>
      <c r="H30" s="245"/>
      <c r="I30" s="367"/>
      <c r="J30" s="368" t="s">
        <v>548</v>
      </c>
      <c r="K30" s="255"/>
      <c r="L30" s="535"/>
      <c r="M30" s="255"/>
      <c r="O30" s="494"/>
      <c r="P30" s="540" t="str">
        <f>"- Rémunérations d'intermédiaires et honoraires hors rétrocessions"</f>
        <v>- Rémunérations d'intermédiaires et honoraires hors rétrocessions</v>
      </c>
      <c r="Q30" s="245"/>
      <c r="R30" s="245"/>
      <c r="S30" s="245"/>
      <c r="T30" s="245"/>
      <c r="U30" s="245"/>
      <c r="V30" s="367"/>
      <c r="W30" s="368" t="s">
        <v>548</v>
      </c>
      <c r="X30" s="255"/>
      <c r="Y30" s="535"/>
      <c r="Z30" s="255"/>
      <c r="AB30" s="494"/>
      <c r="AC30" s="540" t="str">
        <f>"- Rémunérations d'intermédiaires et honoraires hors rétrocessions"</f>
        <v>- Rémunérations d'intermédiaires et honoraires hors rétrocessions</v>
      </c>
      <c r="AD30" s="245"/>
      <c r="AE30" s="245"/>
      <c r="AF30" s="245"/>
      <c r="AG30" s="245"/>
      <c r="AH30" s="245"/>
      <c r="AI30" s="367"/>
      <c r="AJ30" s="368" t="s">
        <v>548</v>
      </c>
      <c r="AK30" s="255"/>
      <c r="AL30" s="535"/>
      <c r="AM30" s="255"/>
      <c r="AO30" s="494"/>
      <c r="AP30" s="540" t="str">
        <f>"- Rémunérations d'intermédiaires et honoraires hors rétrocessions"</f>
        <v>- Rémunérations d'intermédiaires et honoraires hors rétrocessions</v>
      </c>
      <c r="AQ30" s="245"/>
      <c r="AR30" s="245"/>
      <c r="AS30" s="245"/>
      <c r="AT30" s="245"/>
      <c r="AU30" s="245"/>
      <c r="AV30" s="367"/>
      <c r="AW30" s="368" t="s">
        <v>548</v>
      </c>
      <c r="AX30" s="255">
        <v>0</v>
      </c>
      <c r="AY30" s="535"/>
      <c r="AZ30" s="255"/>
    </row>
    <row r="31" spans="2:52">
      <c r="B31" s="494"/>
      <c r="C31" s="249" t="s">
        <v>549</v>
      </c>
      <c r="D31" s="245"/>
      <c r="E31" s="245"/>
      <c r="F31" s="245"/>
      <c r="G31" s="245"/>
      <c r="H31" s="245"/>
      <c r="I31" s="367"/>
      <c r="J31" s="368" t="s">
        <v>550</v>
      </c>
      <c r="K31" s="255"/>
      <c r="L31" s="535"/>
      <c r="M31" s="255"/>
      <c r="O31" s="494"/>
      <c r="P31" s="249" t="s">
        <v>549</v>
      </c>
      <c r="Q31" s="245"/>
      <c r="R31" s="245"/>
      <c r="S31" s="245"/>
      <c r="T31" s="245"/>
      <c r="U31" s="245"/>
      <c r="V31" s="367"/>
      <c r="W31" s="368" t="s">
        <v>550</v>
      </c>
      <c r="X31" s="255"/>
      <c r="Y31" s="535"/>
      <c r="Z31" s="255"/>
      <c r="AB31" s="494"/>
      <c r="AC31" s="249" t="s">
        <v>549</v>
      </c>
      <c r="AD31" s="245"/>
      <c r="AE31" s="245"/>
      <c r="AF31" s="245"/>
      <c r="AG31" s="245"/>
      <c r="AH31" s="245"/>
      <c r="AI31" s="367"/>
      <c r="AJ31" s="368" t="s">
        <v>550</v>
      </c>
      <c r="AK31" s="255"/>
      <c r="AL31" s="535"/>
      <c r="AM31" s="255"/>
      <c r="AO31" s="494"/>
      <c r="AP31" s="249" t="s">
        <v>549</v>
      </c>
      <c r="AQ31" s="245"/>
      <c r="AR31" s="245"/>
      <c r="AS31" s="245"/>
      <c r="AT31" s="245"/>
      <c r="AU31" s="245"/>
      <c r="AV31" s="367"/>
      <c r="AW31" s="368" t="s">
        <v>550</v>
      </c>
      <c r="AX31" s="255"/>
      <c r="AY31" s="535"/>
      <c r="AZ31" s="255"/>
    </row>
    <row r="32" spans="2:52" ht="17" thickBot="1">
      <c r="B32" s="494"/>
      <c r="C32" s="261" t="s">
        <v>551</v>
      </c>
      <c r="D32" s="374"/>
      <c r="E32" s="374"/>
      <c r="F32" s="374"/>
      <c r="G32" s="374"/>
      <c r="H32" s="374"/>
      <c r="I32" s="373"/>
      <c r="J32" s="368" t="s">
        <v>552</v>
      </c>
      <c r="K32" s="255"/>
      <c r="L32" s="535"/>
      <c r="M32" s="255"/>
      <c r="O32" s="494"/>
      <c r="P32" s="261" t="s">
        <v>551</v>
      </c>
      <c r="Q32" s="374"/>
      <c r="R32" s="374"/>
      <c r="S32" s="374"/>
      <c r="T32" s="374"/>
      <c r="U32" s="374"/>
      <c r="V32" s="373"/>
      <c r="W32" s="368" t="s">
        <v>552</v>
      </c>
      <c r="X32" s="255"/>
      <c r="Y32" s="535"/>
      <c r="Z32" s="255"/>
      <c r="AB32" s="494"/>
      <c r="AC32" s="261" t="s">
        <v>551</v>
      </c>
      <c r="AD32" s="374"/>
      <c r="AE32" s="374"/>
      <c r="AF32" s="374"/>
      <c r="AG32" s="374"/>
      <c r="AH32" s="374"/>
      <c r="AI32" s="373"/>
      <c r="AJ32" s="368" t="s">
        <v>552</v>
      </c>
      <c r="AK32" s="255"/>
      <c r="AL32" s="535"/>
      <c r="AM32" s="255"/>
      <c r="AO32" s="494"/>
      <c r="AP32" s="261" t="s">
        <v>551</v>
      </c>
      <c r="AQ32" s="374"/>
      <c r="AR32" s="374"/>
      <c r="AS32" s="374"/>
      <c r="AT32" s="374"/>
      <c r="AU32" s="374"/>
      <c r="AV32" s="373"/>
      <c r="AW32" s="368" t="s">
        <v>552</v>
      </c>
      <c r="AX32" s="255">
        <v>0</v>
      </c>
      <c r="AY32" s="535"/>
      <c r="AZ32" s="255"/>
    </row>
    <row r="33" spans="2:52" ht="17" thickBot="1">
      <c r="B33" s="541"/>
      <c r="C33" s="479"/>
      <c r="D33" s="343"/>
      <c r="E33" s="343"/>
      <c r="F33" s="343"/>
      <c r="G33" s="343"/>
      <c r="H33" s="343"/>
      <c r="I33" s="542" t="s">
        <v>553</v>
      </c>
      <c r="J33" s="386" t="s">
        <v>554</v>
      </c>
      <c r="K33" s="543"/>
      <c r="L33" s="544"/>
      <c r="M33" s="545">
        <f>SUM(M27:M32)</f>
        <v>0</v>
      </c>
      <c r="O33" s="541"/>
      <c r="P33" s="479"/>
      <c r="Q33" s="343"/>
      <c r="R33" s="343"/>
      <c r="S33" s="343"/>
      <c r="T33" s="343"/>
      <c r="U33" s="343"/>
      <c r="V33" s="542" t="s">
        <v>553</v>
      </c>
      <c r="W33" s="386" t="s">
        <v>554</v>
      </c>
      <c r="X33" s="543"/>
      <c r="Y33" s="544"/>
      <c r="Z33" s="545">
        <f>SUM(Z27:Z32)</f>
        <v>0</v>
      </c>
      <c r="AB33" s="541"/>
      <c r="AC33" s="479"/>
      <c r="AD33" s="343"/>
      <c r="AE33" s="343"/>
      <c r="AF33" s="343"/>
      <c r="AG33" s="343"/>
      <c r="AH33" s="343"/>
      <c r="AI33" s="542" t="s">
        <v>553</v>
      </c>
      <c r="AJ33" s="386" t="s">
        <v>554</v>
      </c>
      <c r="AK33" s="543"/>
      <c r="AL33" s="544"/>
      <c r="AM33" s="545"/>
      <c r="AO33" s="541"/>
      <c r="AP33" s="479"/>
      <c r="AQ33" s="343"/>
      <c r="AR33" s="343"/>
      <c r="AS33" s="343"/>
      <c r="AT33" s="343"/>
      <c r="AU33" s="343"/>
      <c r="AV33" s="542" t="s">
        <v>553</v>
      </c>
      <c r="AW33" s="386" t="s">
        <v>554</v>
      </c>
      <c r="AX33" s="543">
        <v>0</v>
      </c>
      <c r="AY33" s="544"/>
      <c r="AZ33" s="545">
        <f>SUM(AZ27:AZ32)</f>
        <v>0</v>
      </c>
    </row>
    <row r="34" spans="2:52" ht="17" thickBot="1">
      <c r="B34" s="247"/>
      <c r="C34" s="267" t="str">
        <f>"- Taxe professionnelle*"</f>
        <v>- Taxe professionnelle*</v>
      </c>
      <c r="D34" s="378"/>
      <c r="E34" s="378"/>
      <c r="F34" s="378"/>
      <c r="G34" s="378"/>
      <c r="H34" s="378"/>
      <c r="I34" s="379" t="s">
        <v>3</v>
      </c>
      <c r="J34" s="546" t="s">
        <v>555</v>
      </c>
      <c r="K34" s="255"/>
      <c r="L34" s="535"/>
      <c r="M34" s="255"/>
      <c r="O34" s="247"/>
      <c r="P34" s="267" t="str">
        <f>"- Taxe professionnelle*"</f>
        <v>- Taxe professionnelle*</v>
      </c>
      <c r="Q34" s="378"/>
      <c r="R34" s="378"/>
      <c r="S34" s="378"/>
      <c r="T34" s="378"/>
      <c r="U34" s="378"/>
      <c r="V34" s="379" t="s">
        <v>3</v>
      </c>
      <c r="W34" s="546" t="s">
        <v>555</v>
      </c>
      <c r="X34" s="255"/>
      <c r="Y34" s="535"/>
      <c r="Z34" s="255"/>
      <c r="AB34" s="247"/>
      <c r="AC34" s="267" t="str">
        <f>"- Taxe professionnelle*"</f>
        <v>- Taxe professionnelle*</v>
      </c>
      <c r="AD34" s="378"/>
      <c r="AE34" s="378"/>
      <c r="AF34" s="378"/>
      <c r="AG34" s="378"/>
      <c r="AH34" s="378"/>
      <c r="AI34" s="379" t="s">
        <v>3</v>
      </c>
      <c r="AJ34" s="546" t="s">
        <v>555</v>
      </c>
      <c r="AK34" s="255"/>
      <c r="AL34" s="535"/>
      <c r="AM34" s="255"/>
      <c r="AO34" s="247"/>
      <c r="AP34" s="267" t="str">
        <f>"- Taxe professionnelle*"</f>
        <v>- Taxe professionnelle*</v>
      </c>
      <c r="AQ34" s="378"/>
      <c r="AR34" s="378"/>
      <c r="AS34" s="378"/>
      <c r="AT34" s="378"/>
      <c r="AU34" s="378"/>
      <c r="AV34" s="379" t="s">
        <v>3</v>
      </c>
      <c r="AW34" s="546" t="s">
        <v>555</v>
      </c>
      <c r="AX34" s="255"/>
      <c r="AY34" s="535"/>
      <c r="AZ34" s="255"/>
    </row>
    <row r="35" spans="2:52" ht="17" thickBot="1">
      <c r="B35" s="494"/>
      <c r="C35" s="547" t="str">
        <f>"- Autres impôts (dt taxe intérieure s.prod.pétroliers)"</f>
        <v>- Autres impôts (dt taxe intérieure s.prod.pétroliers)</v>
      </c>
      <c r="D35" s="245"/>
      <c r="E35" s="245"/>
      <c r="F35" s="245"/>
      <c r="G35" s="245"/>
      <c r="H35" s="386" t="s">
        <v>556</v>
      </c>
      <c r="I35" s="548"/>
      <c r="J35" s="549" t="s">
        <v>557</v>
      </c>
      <c r="K35" s="255"/>
      <c r="L35" s="535"/>
      <c r="M35" s="255"/>
      <c r="O35" s="494"/>
      <c r="P35" s="547" t="str">
        <f>"- Autres impôts (dt taxe intérieure s.prod.pétroliers)"</f>
        <v>- Autres impôts (dt taxe intérieure s.prod.pétroliers)</v>
      </c>
      <c r="Q35" s="245"/>
      <c r="R35" s="245"/>
      <c r="S35" s="245"/>
      <c r="T35" s="245"/>
      <c r="U35" s="386" t="s">
        <v>556</v>
      </c>
      <c r="V35" s="548"/>
      <c r="W35" s="549" t="s">
        <v>557</v>
      </c>
      <c r="X35" s="255"/>
      <c r="Y35" s="535"/>
      <c r="Z35" s="255"/>
      <c r="AB35" s="494"/>
      <c r="AC35" s="547" t="str">
        <f>"- Autres impôts (dt taxe intérieure s.prod.pétroliers)"</f>
        <v>- Autres impôts (dt taxe intérieure s.prod.pétroliers)</v>
      </c>
      <c r="AD35" s="245"/>
      <c r="AE35" s="245"/>
      <c r="AF35" s="245"/>
      <c r="AG35" s="245"/>
      <c r="AH35" s="386" t="s">
        <v>556</v>
      </c>
      <c r="AI35" s="548"/>
      <c r="AJ35" s="549" t="s">
        <v>557</v>
      </c>
      <c r="AK35" s="255"/>
      <c r="AL35" s="535"/>
      <c r="AM35" s="255"/>
      <c r="AO35" s="494"/>
      <c r="AP35" s="547" t="str">
        <f>"- Autres impôts (dt taxe intérieure s.prod.pétroliers)"</f>
        <v>- Autres impôts (dt taxe intérieure s.prod.pétroliers)</v>
      </c>
      <c r="AQ35" s="245"/>
      <c r="AR35" s="245"/>
      <c r="AS35" s="245"/>
      <c r="AT35" s="245"/>
      <c r="AU35" s="386" t="s">
        <v>556</v>
      </c>
      <c r="AV35" s="548"/>
      <c r="AW35" s="549" t="s">
        <v>557</v>
      </c>
      <c r="AX35" s="255"/>
      <c r="AY35" s="535"/>
      <c r="AZ35" s="255"/>
    </row>
    <row r="36" spans="2:52" ht="17" thickBot="1">
      <c r="B36" s="541"/>
      <c r="C36" s="479"/>
      <c r="D36" s="343"/>
      <c r="E36" s="343"/>
      <c r="F36" s="343"/>
      <c r="G36" s="343"/>
      <c r="H36" s="343"/>
      <c r="I36" s="542" t="s">
        <v>558</v>
      </c>
      <c r="J36" s="386" t="s">
        <v>559</v>
      </c>
      <c r="K36" s="550">
        <f>SUM(K34:K35)</f>
        <v>0</v>
      </c>
      <c r="L36" s="544"/>
      <c r="M36" s="509">
        <f>SUM(M34:M35)</f>
        <v>0</v>
      </c>
      <c r="O36" s="541"/>
      <c r="P36" s="479"/>
      <c r="Q36" s="343"/>
      <c r="R36" s="343"/>
      <c r="S36" s="343"/>
      <c r="T36" s="343"/>
      <c r="U36" s="343"/>
      <c r="V36" s="542" t="s">
        <v>558</v>
      </c>
      <c r="W36" s="386" t="s">
        <v>559</v>
      </c>
      <c r="X36" s="550"/>
      <c r="Y36" s="544"/>
      <c r="Z36" s="509"/>
      <c r="AB36" s="541"/>
      <c r="AC36" s="479"/>
      <c r="AD36" s="343"/>
      <c r="AE36" s="343"/>
      <c r="AF36" s="343"/>
      <c r="AG36" s="343"/>
      <c r="AH36" s="343"/>
      <c r="AI36" s="542" t="s">
        <v>558</v>
      </c>
      <c r="AJ36" s="386" t="s">
        <v>559</v>
      </c>
      <c r="AK36" s="550"/>
      <c r="AL36" s="544"/>
      <c r="AM36" s="509"/>
      <c r="AO36" s="541"/>
      <c r="AP36" s="479"/>
      <c r="AQ36" s="343"/>
      <c r="AR36" s="343"/>
      <c r="AS36" s="343"/>
      <c r="AT36" s="343"/>
      <c r="AU36" s="343"/>
      <c r="AV36" s="542" t="s">
        <v>558</v>
      </c>
      <c r="AW36" s="386" t="s">
        <v>559</v>
      </c>
      <c r="AX36" s="550">
        <f>SUM(AX34:AX35)</f>
        <v>0</v>
      </c>
      <c r="AY36" s="544"/>
      <c r="AZ36" s="509">
        <f>SUM(AZ34:AZ35)</f>
        <v>0</v>
      </c>
    </row>
    <row r="37" spans="2:52">
      <c r="B37" s="532"/>
      <c r="C37" s="348" t="s">
        <v>560</v>
      </c>
      <c r="D37" s="346"/>
      <c r="E37" s="346"/>
      <c r="F37" s="346"/>
      <c r="G37" s="346"/>
      <c r="H37" s="346"/>
      <c r="I37" s="347"/>
      <c r="J37" s="368" t="s">
        <v>561</v>
      </c>
      <c r="K37" s="533"/>
      <c r="L37" s="534"/>
      <c r="M37" s="533"/>
      <c r="O37" s="532"/>
      <c r="P37" s="348" t="s">
        <v>560</v>
      </c>
      <c r="Q37" s="346"/>
      <c r="R37" s="346"/>
      <c r="S37" s="346"/>
      <c r="T37" s="346"/>
      <c r="U37" s="346"/>
      <c r="V37" s="347"/>
      <c r="W37" s="368" t="s">
        <v>561</v>
      </c>
      <c r="X37" s="533"/>
      <c r="Y37" s="534"/>
      <c r="Z37" s="533"/>
      <c r="AB37" s="532"/>
      <c r="AC37" s="348" t="s">
        <v>560</v>
      </c>
      <c r="AD37" s="346"/>
      <c r="AE37" s="346"/>
      <c r="AF37" s="346"/>
      <c r="AG37" s="346"/>
      <c r="AH37" s="346"/>
      <c r="AI37" s="347"/>
      <c r="AJ37" s="368" t="s">
        <v>561</v>
      </c>
      <c r="AK37" s="533"/>
      <c r="AL37" s="534"/>
      <c r="AM37" s="533"/>
      <c r="AO37" s="532"/>
      <c r="AP37" s="348" t="s">
        <v>560</v>
      </c>
      <c r="AQ37" s="346"/>
      <c r="AR37" s="346"/>
      <c r="AS37" s="346"/>
      <c r="AT37" s="346"/>
      <c r="AU37" s="346"/>
      <c r="AV37" s="347"/>
      <c r="AW37" s="368" t="s">
        <v>561</v>
      </c>
      <c r="AX37" s="533">
        <v>0</v>
      </c>
      <c r="AY37" s="534"/>
      <c r="AZ37" s="533"/>
    </row>
    <row r="38" spans="2:52">
      <c r="B38" s="494"/>
      <c r="C38" s="249" t="str">
        <f>"- Montant de la T.V.A. déductible comptabilisée au cours de l'ex. au titre"</f>
        <v>- Montant de la T.V.A. déductible comptabilisée au cours de l'ex. au titre</v>
      </c>
      <c r="D38" s="245"/>
      <c r="E38" s="245"/>
      <c r="F38" s="245"/>
      <c r="G38" s="245"/>
      <c r="H38" s="245"/>
      <c r="I38" s="367"/>
      <c r="J38" s="368" t="s">
        <v>3</v>
      </c>
      <c r="K38" s="259"/>
      <c r="L38" s="535"/>
      <c r="M38" s="259"/>
      <c r="O38" s="494"/>
      <c r="P38" s="249" t="str">
        <f>"- Montant de la T.V.A. déductible comptabilisée au cours de l'ex. au titre"</f>
        <v>- Montant de la T.V.A. déductible comptabilisée au cours de l'ex. au titre</v>
      </c>
      <c r="Q38" s="245"/>
      <c r="R38" s="245"/>
      <c r="S38" s="245"/>
      <c r="T38" s="245"/>
      <c r="U38" s="245"/>
      <c r="V38" s="367"/>
      <c r="W38" s="368" t="s">
        <v>3</v>
      </c>
      <c r="X38" s="259"/>
      <c r="Y38" s="535"/>
      <c r="Z38" s="259"/>
      <c r="AB38" s="494"/>
      <c r="AC38" s="249" t="str">
        <f>"- Montant de la T.V.A. déductible comptabilisée au cours de l'ex. au titre"</f>
        <v>- Montant de la T.V.A. déductible comptabilisée au cours de l'ex. au titre</v>
      </c>
      <c r="AD38" s="245"/>
      <c r="AE38" s="245"/>
      <c r="AF38" s="245"/>
      <c r="AG38" s="245"/>
      <c r="AH38" s="245"/>
      <c r="AI38" s="367"/>
      <c r="AJ38" s="368" t="s">
        <v>3</v>
      </c>
      <c r="AK38" s="259"/>
      <c r="AL38" s="535"/>
      <c r="AM38" s="259"/>
      <c r="AO38" s="494"/>
      <c r="AP38" s="249" t="str">
        <f>"- Montant de la T.V.A. déductible comptabilisée au cours de l'ex. au titre"</f>
        <v>- Montant de la T.V.A. déductible comptabilisée au cours de l'ex. au titre</v>
      </c>
      <c r="AQ38" s="245"/>
      <c r="AR38" s="245"/>
      <c r="AS38" s="245"/>
      <c r="AT38" s="245"/>
      <c r="AU38" s="245"/>
      <c r="AV38" s="367"/>
      <c r="AW38" s="368" t="s">
        <v>3</v>
      </c>
      <c r="AX38" s="259"/>
      <c r="AY38" s="535"/>
      <c r="AZ38" s="259"/>
    </row>
    <row r="39" spans="2:52" ht="17" thickBot="1">
      <c r="B39" s="526"/>
      <c r="C39" s="536" t="s">
        <v>562</v>
      </c>
      <c r="D39" s="357"/>
      <c r="E39" s="357"/>
      <c r="F39" s="357"/>
      <c r="G39" s="357"/>
      <c r="H39" s="357"/>
      <c r="I39" s="358"/>
      <c r="J39" s="375" t="s">
        <v>563</v>
      </c>
      <c r="K39" s="537"/>
      <c r="L39" s="538"/>
      <c r="M39" s="537"/>
      <c r="O39" s="526"/>
      <c r="P39" s="536" t="s">
        <v>562</v>
      </c>
      <c r="Q39" s="357"/>
      <c r="R39" s="357"/>
      <c r="S39" s="357"/>
      <c r="T39" s="357"/>
      <c r="U39" s="357"/>
      <c r="V39" s="358"/>
      <c r="W39" s="375" t="s">
        <v>563</v>
      </c>
      <c r="X39" s="537"/>
      <c r="Y39" s="538"/>
      <c r="Z39" s="537"/>
      <c r="AB39" s="526"/>
      <c r="AC39" s="536" t="s">
        <v>562</v>
      </c>
      <c r="AD39" s="357"/>
      <c r="AE39" s="357"/>
      <c r="AF39" s="357"/>
      <c r="AG39" s="357"/>
      <c r="AH39" s="357"/>
      <c r="AI39" s="358"/>
      <c r="AJ39" s="375" t="s">
        <v>563</v>
      </c>
      <c r="AK39" s="537"/>
      <c r="AL39" s="538"/>
      <c r="AM39" s="537"/>
      <c r="AO39" s="526"/>
      <c r="AP39" s="536" t="s">
        <v>562</v>
      </c>
      <c r="AQ39" s="357"/>
      <c r="AR39" s="357"/>
      <c r="AS39" s="357"/>
      <c r="AT39" s="357"/>
      <c r="AU39" s="357"/>
      <c r="AV39" s="358"/>
      <c r="AW39" s="375" t="s">
        <v>563</v>
      </c>
      <c r="AX39" s="537">
        <v>0</v>
      </c>
      <c r="AY39" s="538"/>
      <c r="AZ39" s="537"/>
    </row>
    <row r="40" spans="2:52">
      <c r="B40" s="532"/>
      <c r="C40" s="348" t="s">
        <v>564</v>
      </c>
      <c r="D40" s="346"/>
      <c r="E40" s="346"/>
      <c r="F40" s="346"/>
      <c r="G40" s="346"/>
      <c r="H40" s="346"/>
      <c r="I40" s="347"/>
      <c r="J40" s="363" t="s">
        <v>565</v>
      </c>
      <c r="K40" s="533"/>
      <c r="L40" s="534"/>
      <c r="M40" s="515"/>
      <c r="O40" s="532"/>
      <c r="P40" s="348" t="s">
        <v>564</v>
      </c>
      <c r="Q40" s="346"/>
      <c r="R40" s="346"/>
      <c r="S40" s="346"/>
      <c r="T40" s="346"/>
      <c r="U40" s="346"/>
      <c r="V40" s="347"/>
      <c r="W40" s="363" t="s">
        <v>565</v>
      </c>
      <c r="X40" s="533"/>
      <c r="Y40" s="534"/>
      <c r="Z40" s="515"/>
      <c r="AB40" s="532"/>
      <c r="AC40" s="348" t="s">
        <v>564</v>
      </c>
      <c r="AD40" s="346"/>
      <c r="AE40" s="346"/>
      <c r="AF40" s="346"/>
      <c r="AG40" s="346"/>
      <c r="AH40" s="346"/>
      <c r="AI40" s="347"/>
      <c r="AJ40" s="363" t="s">
        <v>565</v>
      </c>
      <c r="AK40" s="533"/>
      <c r="AL40" s="534"/>
      <c r="AM40" s="515"/>
      <c r="AO40" s="532"/>
      <c r="AP40" s="348" t="s">
        <v>564</v>
      </c>
      <c r="AQ40" s="346"/>
      <c r="AR40" s="346"/>
      <c r="AS40" s="346"/>
      <c r="AT40" s="346"/>
      <c r="AU40" s="346"/>
      <c r="AV40" s="347"/>
      <c r="AW40" s="363" t="s">
        <v>565</v>
      </c>
      <c r="AX40" s="533"/>
      <c r="AY40" s="534"/>
      <c r="AZ40" s="515"/>
    </row>
    <row r="41" spans="2:52">
      <c r="B41" s="494"/>
      <c r="C41" s="249" t="s">
        <v>566</v>
      </c>
      <c r="D41" s="245"/>
      <c r="E41" s="245"/>
      <c r="F41" s="245"/>
      <c r="G41" s="245"/>
      <c r="H41" s="245"/>
      <c r="I41" s="367"/>
      <c r="J41" s="368" t="s">
        <v>3</v>
      </c>
      <c r="K41" s="259"/>
      <c r="L41" s="535"/>
      <c r="M41" s="551"/>
      <c r="O41" s="494"/>
      <c r="P41" s="249" t="s">
        <v>566</v>
      </c>
      <c r="Q41" s="245"/>
      <c r="R41" s="245"/>
      <c r="S41" s="245"/>
      <c r="T41" s="245"/>
      <c r="U41" s="245"/>
      <c r="V41" s="367"/>
      <c r="W41" s="368" t="s">
        <v>3</v>
      </c>
      <c r="X41" s="259"/>
      <c r="Y41" s="535"/>
      <c r="Z41" s="551"/>
      <c r="AB41" s="494"/>
      <c r="AC41" s="249" t="s">
        <v>566</v>
      </c>
      <c r="AD41" s="245"/>
      <c r="AE41" s="245"/>
      <c r="AF41" s="245"/>
      <c r="AG41" s="245"/>
      <c r="AH41" s="245"/>
      <c r="AI41" s="367"/>
      <c r="AJ41" s="368" t="s">
        <v>3</v>
      </c>
      <c r="AK41" s="259"/>
      <c r="AL41" s="535"/>
      <c r="AM41" s="551"/>
      <c r="AO41" s="494"/>
      <c r="AP41" s="249" t="s">
        <v>566</v>
      </c>
      <c r="AQ41" s="245"/>
      <c r="AR41" s="245"/>
      <c r="AS41" s="245"/>
      <c r="AT41" s="245"/>
      <c r="AU41" s="245"/>
      <c r="AV41" s="367"/>
      <c r="AW41" s="368" t="s">
        <v>3</v>
      </c>
      <c r="AX41" s="259"/>
      <c r="AY41" s="535"/>
      <c r="AZ41" s="551"/>
    </row>
    <row r="42" spans="2:52">
      <c r="B42" s="494"/>
      <c r="C42" s="249" t="str">
        <f>"- Montant brut des salaires (cf. dernière déclaration annuelle souscrite au titre"</f>
        <v>- Montant brut des salaires (cf. dernière déclaration annuelle souscrite au titre</v>
      </c>
      <c r="D42" s="245"/>
      <c r="E42" s="245"/>
      <c r="F42" s="245"/>
      <c r="G42" s="245"/>
      <c r="H42" s="245"/>
      <c r="I42" s="367"/>
      <c r="J42" s="552" t="s">
        <v>567</v>
      </c>
      <c r="K42" s="255"/>
      <c r="L42" s="535"/>
      <c r="M42" s="553"/>
      <c r="O42" s="494"/>
      <c r="P42" s="249" t="str">
        <f>"- Montant brut des salaires (cf. dernière déclaration annuelle souscrite au titre"</f>
        <v>- Montant brut des salaires (cf. dernière déclaration annuelle souscrite au titre</v>
      </c>
      <c r="Q42" s="245"/>
      <c r="R42" s="245"/>
      <c r="S42" s="245"/>
      <c r="T42" s="245"/>
      <c r="U42" s="245"/>
      <c r="V42" s="367"/>
      <c r="W42" s="552" t="s">
        <v>567</v>
      </c>
      <c r="X42" s="255"/>
      <c r="Y42" s="535"/>
      <c r="Z42" s="553"/>
      <c r="AB42" s="494"/>
      <c r="AC42" s="249" t="str">
        <f>"- Montant brut des salaires (cf. dernière déclaration annuelle souscrite au titre"</f>
        <v>- Montant brut des salaires (cf. dernière déclaration annuelle souscrite au titre</v>
      </c>
      <c r="AD42" s="245"/>
      <c r="AE42" s="245"/>
      <c r="AF42" s="245"/>
      <c r="AG42" s="245"/>
      <c r="AH42" s="245"/>
      <c r="AI42" s="367"/>
      <c r="AJ42" s="552" t="s">
        <v>567</v>
      </c>
      <c r="AK42" s="255"/>
      <c r="AL42" s="535"/>
      <c r="AM42" s="553"/>
      <c r="AO42" s="494"/>
      <c r="AP42" s="249" t="str">
        <f>"- Montant brut des salaires (cf. dernière déclaration annuelle souscrite au titre"</f>
        <v>- Montant brut des salaires (cf. dernière déclaration annuelle souscrite au titre</v>
      </c>
      <c r="AQ42" s="245"/>
      <c r="AR42" s="245"/>
      <c r="AS42" s="245"/>
      <c r="AT42" s="245"/>
      <c r="AU42" s="245"/>
      <c r="AV42" s="367"/>
      <c r="AW42" s="552" t="s">
        <v>567</v>
      </c>
      <c r="AX42" s="255"/>
      <c r="AY42" s="535"/>
      <c r="AZ42" s="553"/>
    </row>
    <row r="43" spans="2:52">
      <c r="B43" s="494"/>
      <c r="C43" s="249" t="s">
        <v>568</v>
      </c>
      <c r="D43" s="245"/>
      <c r="E43" s="245"/>
      <c r="F43" s="245"/>
      <c r="G43" s="245"/>
      <c r="H43" s="245"/>
      <c r="I43" s="367"/>
      <c r="J43" s="552"/>
      <c r="K43" s="259"/>
      <c r="L43" s="535"/>
      <c r="M43" s="551"/>
      <c r="O43" s="494"/>
      <c r="P43" s="249" t="s">
        <v>568</v>
      </c>
      <c r="Q43" s="245"/>
      <c r="R43" s="245"/>
      <c r="S43" s="245"/>
      <c r="T43" s="245"/>
      <c r="U43" s="245"/>
      <c r="V43" s="367"/>
      <c r="W43" s="552"/>
      <c r="X43" s="259"/>
      <c r="Y43" s="535"/>
      <c r="Z43" s="551"/>
      <c r="AB43" s="494"/>
      <c r="AC43" s="249" t="s">
        <v>568</v>
      </c>
      <c r="AD43" s="245"/>
      <c r="AE43" s="245"/>
      <c r="AF43" s="245"/>
      <c r="AG43" s="245"/>
      <c r="AH43" s="245"/>
      <c r="AI43" s="367"/>
      <c r="AJ43" s="552"/>
      <c r="AK43" s="259"/>
      <c r="AL43" s="535"/>
      <c r="AM43" s="551"/>
      <c r="AO43" s="494"/>
      <c r="AP43" s="249" t="s">
        <v>568</v>
      </c>
      <c r="AQ43" s="245"/>
      <c r="AR43" s="245"/>
      <c r="AS43" s="245"/>
      <c r="AT43" s="245"/>
      <c r="AU43" s="245"/>
      <c r="AV43" s="367"/>
      <c r="AW43" s="552"/>
      <c r="AX43" s="259"/>
      <c r="AY43" s="535"/>
      <c r="AZ43" s="551"/>
    </row>
    <row r="44" spans="2:52">
      <c r="B44" s="494"/>
      <c r="C44" s="249" t="str">
        <f>"- Montant de la plus-value constatée en franchises d'impôt lors de"</f>
        <v>- Montant de la plus-value constatée en franchises d'impôt lors de</v>
      </c>
      <c r="D44" s="245"/>
      <c r="E44" s="245"/>
      <c r="F44" s="245"/>
      <c r="G44" s="245"/>
      <c r="H44" s="245"/>
      <c r="I44" s="367"/>
      <c r="J44" s="554" t="s">
        <v>569</v>
      </c>
      <c r="K44" s="255"/>
      <c r="L44" s="535"/>
      <c r="M44" s="555"/>
      <c r="O44" s="494"/>
      <c r="P44" s="249" t="str">
        <f>"- Montant de la plus-value constatée en franchises d'impôt lors de"</f>
        <v>- Montant de la plus-value constatée en franchises d'impôt lors de</v>
      </c>
      <c r="Q44" s="245"/>
      <c r="R44" s="245"/>
      <c r="S44" s="245"/>
      <c r="T44" s="245"/>
      <c r="U44" s="245"/>
      <c r="V44" s="367"/>
      <c r="W44" s="554" t="s">
        <v>569</v>
      </c>
      <c r="X44" s="255"/>
      <c r="Y44" s="535"/>
      <c r="Z44" s="555"/>
      <c r="AB44" s="494"/>
      <c r="AC44" s="249" t="str">
        <f>"- Montant de la plus-value constatée en franchises d'impôt lors de"</f>
        <v>- Montant de la plus-value constatée en franchises d'impôt lors de</v>
      </c>
      <c r="AD44" s="245"/>
      <c r="AE44" s="245"/>
      <c r="AF44" s="245"/>
      <c r="AG44" s="245"/>
      <c r="AH44" s="245"/>
      <c r="AI44" s="367"/>
      <c r="AJ44" s="554" t="s">
        <v>569</v>
      </c>
      <c r="AK44" s="255"/>
      <c r="AL44" s="535"/>
      <c r="AM44" s="555"/>
      <c r="AO44" s="494"/>
      <c r="AP44" s="249" t="str">
        <f>"- Montant de la plus-value constatée en franchises d'impôt lors de"</f>
        <v>- Montant de la plus-value constatée en franchises d'impôt lors de</v>
      </c>
      <c r="AQ44" s="245"/>
      <c r="AR44" s="245"/>
      <c r="AS44" s="245"/>
      <c r="AT44" s="245"/>
      <c r="AU44" s="245"/>
      <c r="AV44" s="367"/>
      <c r="AW44" s="554" t="s">
        <v>569</v>
      </c>
      <c r="AX44" s="255"/>
      <c r="AY44" s="535"/>
      <c r="AZ44" s="555"/>
    </row>
    <row r="45" spans="2:52" ht="17" thickBot="1">
      <c r="B45" s="526"/>
      <c r="C45" s="536" t="s">
        <v>570</v>
      </c>
      <c r="D45" s="357"/>
      <c r="E45" s="357"/>
      <c r="F45" s="357"/>
      <c r="G45" s="357"/>
      <c r="H45" s="357"/>
      <c r="I45" s="358"/>
      <c r="J45" s="556"/>
      <c r="K45" s="557"/>
      <c r="L45" s="538"/>
      <c r="M45" s="558"/>
      <c r="O45" s="526"/>
      <c r="P45" s="536" t="s">
        <v>570</v>
      </c>
      <c r="Q45" s="357"/>
      <c r="R45" s="357"/>
      <c r="S45" s="357"/>
      <c r="T45" s="357"/>
      <c r="U45" s="357"/>
      <c r="V45" s="358"/>
      <c r="W45" s="556"/>
      <c r="X45" s="557"/>
      <c r="Y45" s="538"/>
      <c r="Z45" s="558"/>
      <c r="AB45" s="526"/>
      <c r="AC45" s="536" t="s">
        <v>570</v>
      </c>
      <c r="AD45" s="357"/>
      <c r="AE45" s="357"/>
      <c r="AF45" s="357"/>
      <c r="AG45" s="357"/>
      <c r="AH45" s="357"/>
      <c r="AI45" s="358"/>
      <c r="AJ45" s="556"/>
      <c r="AK45" s="557"/>
      <c r="AL45" s="538"/>
      <c r="AM45" s="558"/>
      <c r="AO45" s="526"/>
      <c r="AP45" s="536" t="s">
        <v>570</v>
      </c>
      <c r="AQ45" s="357"/>
      <c r="AR45" s="357"/>
      <c r="AS45" s="357"/>
      <c r="AT45" s="357"/>
      <c r="AU45" s="357"/>
      <c r="AV45" s="358"/>
      <c r="AW45" s="556"/>
      <c r="AX45" s="557"/>
      <c r="AY45" s="538"/>
      <c r="AZ45" s="558"/>
    </row>
    <row r="46" spans="2:52" ht="17" thickBot="1">
      <c r="B46" s="559"/>
      <c r="C46" s="267" t="s">
        <v>571</v>
      </c>
      <c r="D46" s="378"/>
      <c r="E46" s="379"/>
      <c r="F46" s="560"/>
      <c r="G46" s="378"/>
      <c r="H46" s="378"/>
      <c r="I46" s="561" t="str">
        <f>"+.value à 19%"</f>
        <v>+.value à 19%</v>
      </c>
      <c r="J46" s="562"/>
      <c r="K46" s="563"/>
      <c r="L46" s="564"/>
      <c r="M46" s="553"/>
      <c r="O46" s="559"/>
      <c r="P46" s="267" t="s">
        <v>571</v>
      </c>
      <c r="Q46" s="378"/>
      <c r="R46" s="379"/>
      <c r="S46" s="560"/>
      <c r="T46" s="378"/>
      <c r="U46" s="378"/>
      <c r="V46" s="561" t="str">
        <f>"+.value à 19%"</f>
        <v>+.value à 19%</v>
      </c>
      <c r="W46" s="562"/>
      <c r="X46" s="563"/>
      <c r="Y46" s="564"/>
      <c r="Z46" s="553"/>
      <c r="AB46" s="559"/>
      <c r="AC46" s="267" t="s">
        <v>571</v>
      </c>
      <c r="AD46" s="378"/>
      <c r="AE46" s="379"/>
      <c r="AF46" s="560"/>
      <c r="AG46" s="378"/>
      <c r="AH46" s="378"/>
      <c r="AI46" s="561" t="str">
        <f>"+.value à 19%"</f>
        <v>+.value à 19%</v>
      </c>
      <c r="AJ46" s="562"/>
      <c r="AK46" s="563"/>
      <c r="AL46" s="564"/>
      <c r="AM46" s="553"/>
      <c r="AO46" s="559"/>
      <c r="AP46" s="267" t="s">
        <v>571</v>
      </c>
      <c r="AQ46" s="378"/>
      <c r="AR46" s="379"/>
      <c r="AS46" s="560"/>
      <c r="AT46" s="378"/>
      <c r="AU46" s="378"/>
      <c r="AV46" s="561" t="str">
        <f>"+.value à 19%"</f>
        <v>+.value à 19%</v>
      </c>
      <c r="AW46" s="562"/>
      <c r="AX46" s="563"/>
      <c r="AY46" s="564"/>
      <c r="AZ46" s="553"/>
    </row>
    <row r="47" spans="2:52">
      <c r="B47" s="494"/>
      <c r="C47" s="261" t="s">
        <v>572</v>
      </c>
      <c r="D47" s="374"/>
      <c r="E47" s="373"/>
      <c r="F47" s="565" t="s">
        <v>573</v>
      </c>
      <c r="G47" s="380"/>
      <c r="H47" s="514" t="s">
        <v>574</v>
      </c>
      <c r="I47" s="380"/>
      <c r="J47" s="560"/>
      <c r="K47" s="563" t="s">
        <v>575</v>
      </c>
      <c r="L47" s="514" t="s">
        <v>576</v>
      </c>
      <c r="M47" s="566"/>
      <c r="O47" s="494"/>
      <c r="P47" s="261" t="s">
        <v>572</v>
      </c>
      <c r="Q47" s="374"/>
      <c r="R47" s="373"/>
      <c r="S47" s="565" t="s">
        <v>573</v>
      </c>
      <c r="T47" s="380"/>
      <c r="U47" s="514" t="s">
        <v>574</v>
      </c>
      <c r="V47" s="380"/>
      <c r="W47" s="560"/>
      <c r="X47" s="563" t="s">
        <v>575</v>
      </c>
      <c r="Y47" s="514" t="s">
        <v>576</v>
      </c>
      <c r="Z47" s="566"/>
      <c r="AB47" s="494"/>
      <c r="AC47" s="261" t="s">
        <v>572</v>
      </c>
      <c r="AD47" s="374"/>
      <c r="AE47" s="373"/>
      <c r="AF47" s="565" t="s">
        <v>573</v>
      </c>
      <c r="AG47" s="380"/>
      <c r="AH47" s="514" t="s">
        <v>574</v>
      </c>
      <c r="AI47" s="380"/>
      <c r="AJ47" s="560"/>
      <c r="AK47" s="563" t="s">
        <v>575</v>
      </c>
      <c r="AL47" s="514" t="s">
        <v>576</v>
      </c>
      <c r="AM47" s="566"/>
      <c r="AO47" s="494"/>
      <c r="AP47" s="261" t="s">
        <v>572</v>
      </c>
      <c r="AQ47" s="374"/>
      <c r="AR47" s="373"/>
      <c r="AS47" s="565" t="s">
        <v>573</v>
      </c>
      <c r="AT47" s="380"/>
      <c r="AU47" s="514" t="s">
        <v>574</v>
      </c>
      <c r="AV47" s="380"/>
      <c r="AW47" s="560"/>
      <c r="AX47" s="563" t="s">
        <v>575</v>
      </c>
      <c r="AY47" s="514" t="s">
        <v>576</v>
      </c>
      <c r="AZ47" s="566"/>
    </row>
    <row r="48" spans="2:52" ht="17" thickBot="1">
      <c r="B48" s="494"/>
      <c r="C48" s="261" t="s">
        <v>577</v>
      </c>
      <c r="D48" s="374"/>
      <c r="E48" s="373"/>
      <c r="F48" s="567" t="s">
        <v>578</v>
      </c>
      <c r="G48" s="568"/>
      <c r="H48" s="569" t="s">
        <v>579</v>
      </c>
      <c r="I48" s="568"/>
      <c r="J48" s="570"/>
      <c r="K48" s="571" t="s">
        <v>575</v>
      </c>
      <c r="L48" s="569" t="s">
        <v>580</v>
      </c>
      <c r="M48" s="525"/>
      <c r="O48" s="494"/>
      <c r="P48" s="261" t="s">
        <v>577</v>
      </c>
      <c r="Q48" s="374"/>
      <c r="R48" s="373"/>
      <c r="S48" s="567" t="s">
        <v>578</v>
      </c>
      <c r="T48" s="568"/>
      <c r="U48" s="569" t="s">
        <v>579</v>
      </c>
      <c r="V48" s="568"/>
      <c r="W48" s="570"/>
      <c r="X48" s="571" t="s">
        <v>575</v>
      </c>
      <c r="Y48" s="569" t="s">
        <v>580</v>
      </c>
      <c r="Z48" s="525"/>
      <c r="AB48" s="494"/>
      <c r="AC48" s="261" t="s">
        <v>577</v>
      </c>
      <c r="AD48" s="374"/>
      <c r="AE48" s="373"/>
      <c r="AF48" s="567" t="s">
        <v>578</v>
      </c>
      <c r="AG48" s="568"/>
      <c r="AH48" s="569" t="s">
        <v>579</v>
      </c>
      <c r="AI48" s="568"/>
      <c r="AJ48" s="570"/>
      <c r="AK48" s="571" t="s">
        <v>575</v>
      </c>
      <c r="AL48" s="569" t="s">
        <v>580</v>
      </c>
      <c r="AM48" s="525"/>
      <c r="AO48" s="494"/>
      <c r="AP48" s="261" t="s">
        <v>577</v>
      </c>
      <c r="AQ48" s="374"/>
      <c r="AR48" s="373"/>
      <c r="AS48" s="567" t="s">
        <v>578</v>
      </c>
      <c r="AT48" s="568"/>
      <c r="AU48" s="569" t="s">
        <v>579</v>
      </c>
      <c r="AV48" s="568"/>
      <c r="AW48" s="570"/>
      <c r="AX48" s="571" t="s">
        <v>575</v>
      </c>
      <c r="AY48" s="569" t="s">
        <v>580</v>
      </c>
      <c r="AZ48" s="525"/>
    </row>
    <row r="49" spans="2:52" ht="17" thickBot="1">
      <c r="B49" s="494"/>
      <c r="C49" s="267" t="s">
        <v>581</v>
      </c>
      <c r="D49" s="378"/>
      <c r="E49" s="378"/>
      <c r="F49" s="572"/>
      <c r="G49" s="573"/>
      <c r="H49" s="574"/>
      <c r="I49" s="574" t="s">
        <v>582</v>
      </c>
      <c r="J49" s="575"/>
      <c r="K49" s="574" t="s">
        <v>583</v>
      </c>
      <c r="L49" s="576"/>
      <c r="M49" s="577"/>
      <c r="O49" s="494"/>
      <c r="P49" s="267" t="s">
        <v>581</v>
      </c>
      <c r="Q49" s="378"/>
      <c r="R49" s="378"/>
      <c r="S49" s="572"/>
      <c r="T49" s="573"/>
      <c r="U49" s="574"/>
      <c r="V49" s="574" t="s">
        <v>582</v>
      </c>
      <c r="W49" s="575"/>
      <c r="X49" s="574" t="s">
        <v>583</v>
      </c>
      <c r="Y49" s="576"/>
      <c r="Z49" s="577"/>
      <c r="AB49" s="494"/>
      <c r="AC49" s="267" t="s">
        <v>581</v>
      </c>
      <c r="AD49" s="378"/>
      <c r="AE49" s="378"/>
      <c r="AF49" s="572"/>
      <c r="AG49" s="573"/>
      <c r="AH49" s="574"/>
      <c r="AI49" s="574" t="s">
        <v>582</v>
      </c>
      <c r="AJ49" s="575"/>
      <c r="AK49" s="574" t="s">
        <v>583</v>
      </c>
      <c r="AL49" s="576"/>
      <c r="AM49" s="577"/>
      <c r="AO49" s="494"/>
      <c r="AP49" s="267" t="s">
        <v>581</v>
      </c>
      <c r="AQ49" s="378"/>
      <c r="AR49" s="378"/>
      <c r="AS49" s="572"/>
      <c r="AT49" s="573"/>
      <c r="AU49" s="574"/>
      <c r="AV49" s="574" t="s">
        <v>582</v>
      </c>
      <c r="AW49" s="575"/>
      <c r="AX49" s="574" t="s">
        <v>583</v>
      </c>
      <c r="AY49" s="576"/>
      <c r="AZ49" s="577"/>
    </row>
    <row r="50" spans="2:52" ht="17" thickBot="1">
      <c r="B50" s="526"/>
      <c r="C50" s="536" t="s">
        <v>584</v>
      </c>
      <c r="D50" s="357"/>
      <c r="E50" s="357"/>
      <c r="F50" s="578"/>
      <c r="G50" s="579" t="s">
        <v>585</v>
      </c>
      <c r="H50" s="580"/>
      <c r="I50" s="581" t="s">
        <v>586</v>
      </c>
      <c r="J50" s="582">
        <f>IF(independant="x","",IF(mere="x",1,2))</f>
        <v>2</v>
      </c>
      <c r="K50" s="581" t="s">
        <v>587</v>
      </c>
      <c r="L50" s="583" t="s">
        <v>588</v>
      </c>
      <c r="M50" s="584" t="s">
        <v>3</v>
      </c>
      <c r="O50" s="526"/>
      <c r="P50" s="536" t="s">
        <v>584</v>
      </c>
      <c r="Q50" s="357"/>
      <c r="R50" s="357"/>
      <c r="S50" s="578"/>
      <c r="T50" s="579" t="s">
        <v>585</v>
      </c>
      <c r="U50" s="580"/>
      <c r="V50" s="581" t="s">
        <v>586</v>
      </c>
      <c r="W50" s="582">
        <f>IF(independant="x","",IF(mere="x",1,2))</f>
        <v>2</v>
      </c>
      <c r="X50" s="581" t="s">
        <v>587</v>
      </c>
      <c r="Y50" s="583" t="s">
        <v>588</v>
      </c>
      <c r="Z50" s="584" t="s">
        <v>3</v>
      </c>
      <c r="AB50" s="526"/>
      <c r="AC50" s="536" t="s">
        <v>584</v>
      </c>
      <c r="AD50" s="357"/>
      <c r="AE50" s="357"/>
      <c r="AF50" s="578"/>
      <c r="AG50" s="579" t="s">
        <v>585</v>
      </c>
      <c r="AH50" s="580"/>
      <c r="AI50" s="581" t="s">
        <v>586</v>
      </c>
      <c r="AJ50" s="582">
        <f>IF(independant="x","",IF(mere="x",1,2))</f>
        <v>2</v>
      </c>
      <c r="AK50" s="581" t="s">
        <v>587</v>
      </c>
      <c r="AL50" s="583" t="s">
        <v>588</v>
      </c>
      <c r="AM50" s="584" t="s">
        <v>3</v>
      </c>
      <c r="AO50" s="526"/>
      <c r="AP50" s="536" t="s">
        <v>584</v>
      </c>
      <c r="AQ50" s="357"/>
      <c r="AR50" s="357"/>
      <c r="AS50" s="578"/>
      <c r="AT50" s="579" t="s">
        <v>585</v>
      </c>
      <c r="AU50" s="580"/>
      <c r="AV50" s="581" t="s">
        <v>586</v>
      </c>
      <c r="AW50" s="582">
        <f>IF(independant="x","",IF(mere="x",1,2))</f>
        <v>2</v>
      </c>
      <c r="AX50" s="581" t="s">
        <v>587</v>
      </c>
      <c r="AY50" s="583" t="s">
        <v>588</v>
      </c>
      <c r="AZ50" s="584" t="s">
        <v>3</v>
      </c>
    </row>
    <row r="51" spans="2:52">
      <c r="B51" s="345"/>
      <c r="C51" s="346"/>
      <c r="D51" s="346"/>
      <c r="E51" s="346"/>
      <c r="F51" s="585"/>
      <c r="G51" s="585"/>
      <c r="H51" s="585"/>
      <c r="I51" s="585"/>
      <c r="J51" s="346"/>
      <c r="K51" s="585"/>
      <c r="L51" s="585"/>
      <c r="M51" s="586"/>
      <c r="O51" s="345"/>
      <c r="P51" s="346"/>
      <c r="Q51" s="346"/>
      <c r="R51" s="346"/>
      <c r="S51" s="585"/>
      <c r="T51" s="585"/>
      <c r="U51" s="585"/>
      <c r="V51" s="585"/>
      <c r="W51" s="346"/>
      <c r="X51" s="585"/>
      <c r="Y51" s="585"/>
      <c r="Z51" s="586"/>
      <c r="AB51" s="345"/>
      <c r="AC51" s="346"/>
      <c r="AD51" s="346"/>
      <c r="AE51" s="346"/>
      <c r="AF51" s="585"/>
      <c r="AG51" s="585"/>
      <c r="AH51" s="585"/>
      <c r="AI51" s="585"/>
      <c r="AJ51" s="346"/>
      <c r="AK51" s="585"/>
      <c r="AL51" s="585"/>
      <c r="AM51" s="586"/>
      <c r="AO51" s="345"/>
      <c r="AP51" s="346"/>
      <c r="AQ51" s="346"/>
      <c r="AR51" s="346"/>
      <c r="AS51" s="585"/>
      <c r="AT51" s="585"/>
      <c r="AU51" s="585"/>
      <c r="AV51" s="585"/>
      <c r="AW51" s="346"/>
      <c r="AX51" s="585"/>
      <c r="AY51" s="585"/>
      <c r="AZ51" s="586"/>
    </row>
    <row r="52" spans="2:52" ht="17" thickBot="1">
      <c r="B52" s="372" t="s">
        <v>589</v>
      </c>
      <c r="C52" s="374"/>
      <c r="D52" s="374"/>
      <c r="E52" s="374"/>
      <c r="F52" s="564" t="s">
        <v>590</v>
      </c>
      <c r="G52" s="587"/>
      <c r="H52" s="588"/>
      <c r="I52" s="588"/>
      <c r="J52" s="374"/>
      <c r="K52" s="588"/>
      <c r="L52" s="589"/>
      <c r="M52" s="590"/>
      <c r="O52" s="372" t="s">
        <v>589</v>
      </c>
      <c r="P52" s="374"/>
      <c r="Q52" s="374"/>
      <c r="R52" s="374"/>
      <c r="S52" s="564" t="s">
        <v>590</v>
      </c>
      <c r="T52" s="587"/>
      <c r="U52" s="588"/>
      <c r="V52" s="588"/>
      <c r="W52" s="374"/>
      <c r="X52" s="588"/>
      <c r="Y52" s="589"/>
      <c r="Z52" s="590"/>
      <c r="AB52" s="372" t="s">
        <v>589</v>
      </c>
      <c r="AC52" s="374"/>
      <c r="AD52" s="374"/>
      <c r="AE52" s="374"/>
      <c r="AF52" s="564" t="s">
        <v>590</v>
      </c>
      <c r="AG52" s="587"/>
      <c r="AH52" s="588"/>
      <c r="AI52" s="588"/>
      <c r="AJ52" s="374"/>
      <c r="AK52" s="588"/>
      <c r="AL52" s="589"/>
      <c r="AM52" s="590"/>
      <c r="AO52" s="372" t="s">
        <v>589</v>
      </c>
      <c r="AP52" s="374"/>
      <c r="AQ52" s="374"/>
      <c r="AR52" s="374"/>
      <c r="AS52" s="564" t="s">
        <v>590</v>
      </c>
      <c r="AT52" s="587"/>
      <c r="AU52" s="588"/>
      <c r="AV52" s="588"/>
      <c r="AW52" s="374"/>
      <c r="AX52" s="588"/>
      <c r="AY52" s="589"/>
      <c r="AZ52" s="590"/>
    </row>
    <row r="53" spans="2:52">
      <c r="B53" s="307" t="s">
        <v>591</v>
      </c>
      <c r="C53" s="245"/>
      <c r="D53" s="378"/>
      <c r="E53" s="591"/>
      <c r="F53" s="587"/>
      <c r="G53" s="592" t="s">
        <v>592</v>
      </c>
      <c r="H53" s="587"/>
      <c r="I53" s="572"/>
      <c r="J53" s="593" t="s">
        <v>593</v>
      </c>
      <c r="K53" s="380">
        <v>144</v>
      </c>
      <c r="L53" s="594"/>
      <c r="M53" s="595"/>
      <c r="O53" s="307" t="s">
        <v>591</v>
      </c>
      <c r="P53" s="245"/>
      <c r="Q53" s="378"/>
      <c r="R53" s="591"/>
      <c r="S53" s="587"/>
      <c r="T53" s="592" t="s">
        <v>592</v>
      </c>
      <c r="U53" s="587"/>
      <c r="V53" s="572"/>
      <c r="W53" s="593" t="s">
        <v>593</v>
      </c>
      <c r="X53" s="380">
        <v>144</v>
      </c>
      <c r="Y53" s="594"/>
      <c r="Z53" s="595"/>
      <c r="AB53" s="307" t="s">
        <v>591</v>
      </c>
      <c r="AC53" s="245"/>
      <c r="AD53" s="378"/>
      <c r="AE53" s="591"/>
      <c r="AF53" s="587"/>
      <c r="AG53" s="592" t="s">
        <v>592</v>
      </c>
      <c r="AH53" s="587"/>
      <c r="AI53" s="572"/>
      <c r="AJ53" s="593" t="s">
        <v>593</v>
      </c>
      <c r="AK53" s="380">
        <v>144</v>
      </c>
      <c r="AL53" s="594"/>
      <c r="AM53" s="595"/>
      <c r="AO53" s="307" t="s">
        <v>591</v>
      </c>
      <c r="AP53" s="245"/>
      <c r="AQ53" s="378"/>
      <c r="AR53" s="591"/>
      <c r="AS53" s="587"/>
      <c r="AT53" s="592" t="s">
        <v>592</v>
      </c>
      <c r="AU53" s="587"/>
      <c r="AV53" s="572"/>
      <c r="AW53" s="593" t="s">
        <v>593</v>
      </c>
      <c r="AX53" s="380"/>
      <c r="AY53" s="594"/>
      <c r="AZ53" s="595"/>
    </row>
    <row r="54" spans="2:52">
      <c r="B54" s="376"/>
      <c r="C54" s="378" t="str">
        <f>"- Taux d'intérêt le plus élevé servi aux associés à raison des"</f>
        <v>- Taux d'intérêt le plus élevé servi aux associés à raison des</v>
      </c>
      <c r="D54" s="378"/>
      <c r="E54" s="378"/>
      <c r="F54" s="378"/>
      <c r="G54" s="378"/>
      <c r="H54" s="378"/>
      <c r="I54" s="379"/>
      <c r="J54" s="596"/>
      <c r="K54" s="259"/>
      <c r="L54" s="597"/>
      <c r="M54" s="598"/>
      <c r="O54" s="376"/>
      <c r="P54" s="378" t="str">
        <f>"- Taux d'intérêt le plus élevé servi aux associés à raison des"</f>
        <v>- Taux d'intérêt le plus élevé servi aux associés à raison des</v>
      </c>
      <c r="Q54" s="378"/>
      <c r="R54" s="378"/>
      <c r="S54" s="378"/>
      <c r="T54" s="378"/>
      <c r="U54" s="378"/>
      <c r="V54" s="379"/>
      <c r="W54" s="596"/>
      <c r="X54" s="259"/>
      <c r="Y54" s="597"/>
      <c r="Z54" s="598"/>
      <c r="AB54" s="376"/>
      <c r="AC54" s="378" t="str">
        <f>"- Taux d'intérêt le plus élevé servi aux associés à raison des"</f>
        <v>- Taux d'intérêt le plus élevé servi aux associés à raison des</v>
      </c>
      <c r="AD54" s="378"/>
      <c r="AE54" s="378"/>
      <c r="AF54" s="378"/>
      <c r="AG54" s="378"/>
      <c r="AH54" s="378"/>
      <c r="AI54" s="379"/>
      <c r="AJ54" s="596"/>
      <c r="AK54" s="259"/>
      <c r="AL54" s="597"/>
      <c r="AM54" s="598"/>
      <c r="AO54" s="376"/>
      <c r="AP54" s="378" t="str">
        <f>"- Taux d'intérêt le plus élevé servi aux associés à raison des"</f>
        <v>- Taux d'intérêt le plus élevé servi aux associés à raison des</v>
      </c>
      <c r="AQ54" s="378"/>
      <c r="AR54" s="378"/>
      <c r="AS54" s="378"/>
      <c r="AT54" s="378"/>
      <c r="AU54" s="378"/>
      <c r="AV54" s="379"/>
      <c r="AW54" s="596"/>
      <c r="AX54" s="259"/>
      <c r="AY54" s="597"/>
      <c r="AZ54" s="598"/>
    </row>
    <row r="55" spans="2:52" ht="17" thickBot="1">
      <c r="B55" s="372"/>
      <c r="C55" s="374" t="s">
        <v>594</v>
      </c>
      <c r="D55" s="374"/>
      <c r="E55" s="374"/>
      <c r="F55" s="374"/>
      <c r="G55" s="374"/>
      <c r="H55" s="374"/>
      <c r="I55" s="373"/>
      <c r="J55" s="375" t="s">
        <v>595</v>
      </c>
      <c r="K55" s="599"/>
      <c r="L55" s="597" t="s">
        <v>596</v>
      </c>
      <c r="M55" s="600"/>
      <c r="O55" s="372"/>
      <c r="P55" s="374" t="s">
        <v>594</v>
      </c>
      <c r="Q55" s="374"/>
      <c r="R55" s="374"/>
      <c r="S55" s="374"/>
      <c r="T55" s="374"/>
      <c r="U55" s="374"/>
      <c r="V55" s="373"/>
      <c r="W55" s="375" t="s">
        <v>595</v>
      </c>
      <c r="X55" s="599"/>
      <c r="Y55" s="597" t="s">
        <v>596</v>
      </c>
      <c r="Z55" s="600"/>
      <c r="AB55" s="372"/>
      <c r="AC55" s="374" t="s">
        <v>594</v>
      </c>
      <c r="AD55" s="374"/>
      <c r="AE55" s="374"/>
      <c r="AF55" s="374"/>
      <c r="AG55" s="374"/>
      <c r="AH55" s="374"/>
      <c r="AI55" s="373"/>
      <c r="AJ55" s="375" t="s">
        <v>595</v>
      </c>
      <c r="AK55" s="599"/>
      <c r="AL55" s="597" t="s">
        <v>596</v>
      </c>
      <c r="AM55" s="600"/>
      <c r="AO55" s="372"/>
      <c r="AP55" s="374" t="s">
        <v>594</v>
      </c>
      <c r="AQ55" s="374"/>
      <c r="AR55" s="374"/>
      <c r="AS55" s="374"/>
      <c r="AT55" s="374"/>
      <c r="AU55" s="374"/>
      <c r="AV55" s="373"/>
      <c r="AW55" s="375" t="s">
        <v>595</v>
      </c>
      <c r="AX55" s="599"/>
      <c r="AY55" s="597" t="s">
        <v>596</v>
      </c>
      <c r="AZ55" s="600"/>
    </row>
    <row r="56" spans="2:52">
      <c r="B56" s="307"/>
      <c r="C56" s="245" t="s">
        <v>597</v>
      </c>
      <c r="D56" s="245"/>
      <c r="E56" s="245"/>
      <c r="F56" s="245"/>
      <c r="G56" s="245"/>
      <c r="H56" s="245"/>
      <c r="I56" s="245"/>
      <c r="J56" s="249"/>
      <c r="K56" s="592" t="s">
        <v>598</v>
      </c>
      <c r="L56" s="601"/>
      <c r="M56" s="602"/>
      <c r="O56" s="307"/>
      <c r="P56" s="245" t="s">
        <v>597</v>
      </c>
      <c r="Q56" s="245"/>
      <c r="R56" s="245"/>
      <c r="S56" s="245"/>
      <c r="T56" s="245"/>
      <c r="U56" s="245"/>
      <c r="V56" s="245"/>
      <c r="W56" s="249"/>
      <c r="X56" s="592" t="s">
        <v>598</v>
      </c>
      <c r="Y56" s="601"/>
      <c r="Z56" s="602"/>
      <c r="AB56" s="307"/>
      <c r="AC56" s="245" t="s">
        <v>597</v>
      </c>
      <c r="AD56" s="245"/>
      <c r="AE56" s="245"/>
      <c r="AF56" s="245"/>
      <c r="AG56" s="245"/>
      <c r="AH56" s="245"/>
      <c r="AI56" s="245"/>
      <c r="AJ56" s="249"/>
      <c r="AK56" s="592" t="s">
        <v>598</v>
      </c>
      <c r="AL56" s="601"/>
      <c r="AM56" s="602"/>
      <c r="AO56" s="307"/>
      <c r="AP56" s="245" t="s">
        <v>597</v>
      </c>
      <c r="AQ56" s="245"/>
      <c r="AR56" s="245"/>
      <c r="AS56" s="245"/>
      <c r="AT56" s="245"/>
      <c r="AU56" s="245"/>
      <c r="AV56" s="245"/>
      <c r="AW56" s="249"/>
      <c r="AX56" s="592" t="s">
        <v>598</v>
      </c>
      <c r="AY56" s="601"/>
      <c r="AZ56" s="602"/>
    </row>
    <row r="57" spans="2:52" ht="17" thickBot="1">
      <c r="B57" s="356"/>
      <c r="C57" s="357" t="s">
        <v>599</v>
      </c>
      <c r="D57" s="357"/>
      <c r="E57" s="357"/>
      <c r="F57" s="357"/>
      <c r="G57" s="357"/>
      <c r="H57" s="357"/>
      <c r="I57" s="357"/>
      <c r="J57" s="536"/>
      <c r="K57" s="603" t="s">
        <v>600</v>
      </c>
      <c r="L57" s="604" t="s">
        <v>601</v>
      </c>
      <c r="M57" s="605">
        <v>0</v>
      </c>
      <c r="O57" s="356"/>
      <c r="P57" s="357" t="s">
        <v>599</v>
      </c>
      <c r="Q57" s="357"/>
      <c r="R57" s="357"/>
      <c r="S57" s="357"/>
      <c r="T57" s="357"/>
      <c r="U57" s="357"/>
      <c r="V57" s="357"/>
      <c r="W57" s="536"/>
      <c r="X57" s="603" t="s">
        <v>600</v>
      </c>
      <c r="Y57" s="604" t="s">
        <v>601</v>
      </c>
      <c r="Z57" s="605">
        <v>0</v>
      </c>
      <c r="AB57" s="356"/>
      <c r="AC57" s="357" t="s">
        <v>599</v>
      </c>
      <c r="AD57" s="357"/>
      <c r="AE57" s="357"/>
      <c r="AF57" s="357"/>
      <c r="AG57" s="357"/>
      <c r="AH57" s="357"/>
      <c r="AI57" s="357"/>
      <c r="AJ57" s="536"/>
      <c r="AK57" s="603" t="s">
        <v>600</v>
      </c>
      <c r="AL57" s="604" t="s">
        <v>601</v>
      </c>
      <c r="AM57" s="605">
        <v>0</v>
      </c>
      <c r="AO57" s="356"/>
      <c r="AP57" s="357" t="s">
        <v>599</v>
      </c>
      <c r="AQ57" s="357"/>
      <c r="AR57" s="357"/>
      <c r="AS57" s="357"/>
      <c r="AT57" s="357"/>
      <c r="AU57" s="357"/>
      <c r="AV57" s="357"/>
      <c r="AW57" s="536"/>
      <c r="AX57" s="603" t="s">
        <v>600</v>
      </c>
      <c r="AY57" s="604" t="s">
        <v>601</v>
      </c>
      <c r="AZ57" s="605"/>
    </row>
    <row r="58" spans="2:52">
      <c r="B58" s="1" t="s">
        <v>602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 t="s">
        <v>602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B58" s="1" t="s">
        <v>602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O58" s="1" t="s">
        <v>602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</sheetData>
  <pageMargins left="0.7" right="0.7" top="0.75" bottom="0.75" header="0.3" footer="0.3"/>
  <pageSetup paperSize="8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007B-E0CC-2B4F-965B-358E18476058}">
  <dimension ref="A1"/>
  <sheetViews>
    <sheetView workbookViewId="0"/>
  </sheetViews>
  <sheetFormatPr baseColWidth="10" defaultRowHeight="16"/>
  <sheetData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3F85-E3D1-AA4B-BA23-874DA78084CA}">
  <dimension ref="A1"/>
  <sheetViews>
    <sheetView workbookViewId="0">
      <selection activeCell="B5" sqref="B5"/>
    </sheetView>
  </sheetViews>
  <sheetFormatPr baseColWidth="10" defaultRowHeight="16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Intro</vt:lpstr>
      <vt:lpstr>Page1</vt:lpstr>
      <vt:lpstr>Page2</vt:lpstr>
      <vt:lpstr>Page3</vt:lpstr>
      <vt:lpstr>Page4</vt:lpstr>
      <vt:lpstr>Page8</vt:lpstr>
      <vt:lpstr>Page11</vt:lpstr>
      <vt:lpstr>Feuil8</vt:lpstr>
      <vt:lpstr>Feuil9</vt:lpstr>
      <vt:lpstr>Page11!independant</vt:lpstr>
      <vt:lpstr>Page11!mere</vt:lpstr>
      <vt:lpstr>Page1!Zone_d_impression</vt:lpstr>
      <vt:lpstr>Page11!Zone_d_impression</vt:lpstr>
      <vt:lpstr>Page2!Zone_d_impression</vt:lpstr>
      <vt:lpstr>Page3!Zone_d_impression</vt:lpstr>
      <vt:lpstr>Page4!Zone_d_impression</vt:lpstr>
      <vt:lpstr>Page8!Zone_d_impression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PECCAUD</dc:creator>
  <cp:lastModifiedBy>Yves PECCAUD</cp:lastModifiedBy>
  <cp:lastPrinted>2021-12-20T14:58:11Z</cp:lastPrinted>
  <dcterms:created xsi:type="dcterms:W3CDTF">2018-12-07T19:35:50Z</dcterms:created>
  <dcterms:modified xsi:type="dcterms:W3CDTF">2022-04-08T13:17:13Z</dcterms:modified>
</cp:coreProperties>
</file>